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ORCL\En_uso\2023\Situación NC\"/>
    </mc:Choice>
  </mc:AlternateContent>
  <bookViews>
    <workbookView xWindow="0" yWindow="0" windowWidth="28800" windowHeight="11835"/>
  </bookViews>
  <sheets>
    <sheet name="CC Sector " sheetId="1" r:id="rId1"/>
  </sheets>
  <definedNames>
    <definedName name="_xlnm._FilterDatabase" localSheetId="0" hidden="1">'CC Sector '!$A$4:$AA$73</definedName>
    <definedName name="_xlnm.Print_Titles" localSheetId="0">'CC Sector '!$1:$4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9" i="1" l="1"/>
  <c r="H89" i="1"/>
  <c r="G89" i="1"/>
  <c r="F89" i="1"/>
  <c r="E89" i="1"/>
  <c r="I87" i="1"/>
  <c r="H87" i="1"/>
  <c r="G87" i="1"/>
  <c r="F87" i="1"/>
  <c r="E87" i="1"/>
  <c r="I85" i="1"/>
  <c r="H85" i="1"/>
  <c r="G85" i="1"/>
  <c r="F85" i="1"/>
  <c r="E85" i="1"/>
  <c r="I83" i="1"/>
  <c r="H83" i="1"/>
  <c r="G83" i="1"/>
  <c r="F83" i="1"/>
  <c r="E83" i="1"/>
  <c r="I81" i="1"/>
  <c r="H81" i="1"/>
  <c r="G81" i="1"/>
  <c r="F81" i="1"/>
  <c r="E81" i="1"/>
  <c r="I79" i="1"/>
  <c r="H79" i="1"/>
  <c r="G79" i="1"/>
  <c r="F79" i="1"/>
  <c r="E79" i="1"/>
  <c r="I77" i="1"/>
  <c r="H77" i="1"/>
  <c r="G77" i="1"/>
  <c r="F77" i="1"/>
  <c r="E77" i="1"/>
  <c r="P75" i="1"/>
  <c r="I75" i="1"/>
  <c r="H75" i="1"/>
  <c r="G75" i="1"/>
  <c r="F75" i="1"/>
  <c r="E75" i="1"/>
  <c r="E92" i="1" l="1"/>
  <c r="E86" i="1" s="1"/>
  <c r="H92" i="1"/>
  <c r="H82" i="1" s="1"/>
  <c r="I92" i="1"/>
  <c r="I84" i="1" s="1"/>
  <c r="F92" i="1"/>
  <c r="F86" i="1" s="1"/>
  <c r="G92" i="1"/>
  <c r="G88" i="1" s="1"/>
  <c r="E82" i="1" l="1"/>
  <c r="E84" i="1"/>
  <c r="E88" i="1"/>
  <c r="E90" i="1"/>
  <c r="E78" i="1"/>
  <c r="E80" i="1"/>
  <c r="I78" i="1"/>
  <c r="F78" i="1"/>
  <c r="F80" i="1"/>
  <c r="F88" i="1"/>
  <c r="I88" i="1"/>
  <c r="F82" i="1"/>
  <c r="I80" i="1"/>
  <c r="I82" i="1"/>
  <c r="I86" i="1"/>
  <c r="I90" i="1"/>
  <c r="F84" i="1"/>
  <c r="H84" i="1"/>
  <c r="G90" i="1"/>
  <c r="H80" i="1"/>
  <c r="G80" i="1"/>
  <c r="H90" i="1"/>
  <c r="F90" i="1"/>
  <c r="H86" i="1"/>
  <c r="H78" i="1"/>
  <c r="G78" i="1"/>
  <c r="H88" i="1"/>
  <c r="G84" i="1"/>
  <c r="G86" i="1"/>
  <c r="G82" i="1"/>
  <c r="E93" i="1" l="1"/>
  <c r="I93" i="1"/>
  <c r="F93" i="1"/>
  <c r="H93" i="1"/>
  <c r="G93" i="1"/>
</calcChain>
</file>

<file path=xl/sharedStrings.xml><?xml version="1.0" encoding="utf-8"?>
<sst xmlns="http://schemas.openxmlformats.org/spreadsheetml/2006/main" count="1057" uniqueCount="248">
  <si>
    <t>OBSERVATORIO NEGOCIACIÓN COLECTIVA</t>
  </si>
  <si>
    <t>Nº</t>
  </si>
  <si>
    <t>Código convenio</t>
  </si>
  <si>
    <t xml:space="preserve">Denominación </t>
  </si>
  <si>
    <t>Ámbito funcional SECTORIAL</t>
  </si>
  <si>
    <t>Personas trabajadoras</t>
  </si>
  <si>
    <t>Hombres</t>
  </si>
  <si>
    <t>Mujeres</t>
  </si>
  <si>
    <t>Empresas</t>
  </si>
  <si>
    <t>Fecha BORM último CC publicado</t>
  </si>
  <si>
    <t>Fecha fin vigencia pactada último CC publicado</t>
  </si>
  <si>
    <t>Vigencia</t>
  </si>
  <si>
    <t>Causa</t>
  </si>
  <si>
    <t>Unidad negoc. Activa</t>
  </si>
  <si>
    <t>Situación actual</t>
  </si>
  <si>
    <t>Actuaciones en OMAL</t>
  </si>
  <si>
    <t>AGRÍCOLA, FORESTAL Y PECUARIO</t>
  </si>
  <si>
    <t>SI</t>
  </si>
  <si>
    <t>vigente</t>
  </si>
  <si>
    <t>ultraactividad</t>
  </si>
  <si>
    <t>AGRUPACIÓN DE INDUSTRIALES DE PANADERÍA DE LA ZONA DEL MAR MENOR E INDEPENDIENTES.</t>
  </si>
  <si>
    <t>-</t>
  </si>
  <si>
    <t>prórroga (si no fue denunciado)</t>
  </si>
  <si>
    <t>NO</t>
  </si>
  <si>
    <t>ALMACENISTAS DE MADERA Y TABLEROS</t>
  </si>
  <si>
    <t>AMARRADORES</t>
  </si>
  <si>
    <t>APARCAMIENTOS Y GARAJES</t>
  </si>
  <si>
    <t>sin datos</t>
  </si>
  <si>
    <t>ASERRÍO Y FABRICACIÓN DE ENVASES, EMBALAJES Y PALETAS DE MADERA</t>
  </si>
  <si>
    <t>prórroga o ultraactividad</t>
  </si>
  <si>
    <t>2021-011-DA</t>
  </si>
  <si>
    <t xml:space="preserve">CARPINTERÍA, EBANISTERÍA, TAPICERÍA Y VARIOS </t>
  </si>
  <si>
    <t>vigencia pactada CC</t>
  </si>
  <si>
    <t>PUBLICADO y en vigencia pactada CC</t>
  </si>
  <si>
    <t>CAUCHO, CALZADO, ZAPATILLAS VULCANIZADAS E INDUSTRIAS AFINES</t>
  </si>
  <si>
    <t>NO (Adhesión)</t>
  </si>
  <si>
    <t>Acuerdo Comisión negociadora</t>
  </si>
  <si>
    <t>2021-008-DA</t>
  </si>
  <si>
    <t>CHARCUTEROS, CARNICEROS, DESPOJOS COMESTIBLES Y DETALLISTAS DE VOLATERÍA, HUEVOS, CAZA Y PREPARADOS DE ESTOS ARTÍCULOS.</t>
  </si>
  <si>
    <t>CICLO INTEGRAL DEL AGUA</t>
  </si>
  <si>
    <t>COMERCIO EN GENERAL</t>
  </si>
  <si>
    <t>CONFITERÍA, PASTELERÍA, MASAS FRITAS Y TURRONES</t>
  </si>
  <si>
    <t>CONSTRUCCIÓN Y OBRAS PÚBLICAS</t>
  </si>
  <si>
    <t xml:space="preserve"> 31/12/2021</t>
  </si>
  <si>
    <t>DERIVADOS DEL CEMENTO</t>
  </si>
  <si>
    <t>DETALLISTAS, SUPERMERCADOS Y AUTOSERVICIOS DE ALIMENTACIÓN</t>
  </si>
  <si>
    <t>EMPLEADOS DE FINCAS URBANAS</t>
  </si>
  <si>
    <t>EMPRESAS ADJUDICATARIAS DE LOS SERVICIOS DE PREVENCIÓN SELVÍCOLA, DEFENSA DEL MEDIO NATURAL Y PARTICIPACIÓN EN PLANES DE EMERGENCIA DE LA CARM</t>
  </si>
  <si>
    <t>EMPRESAS COLABORADORAS DE LA GESTIÓN DE TRIBUTOS</t>
  </si>
  <si>
    <t>EMPRESAS CONSIGNATARIAS DE BUQUES, EMPRESAS ESTIBADORAS, EMPRESAS TRANSITARIAS Y AGENTES DE ADUANAS</t>
  </si>
  <si>
    <t>EMPRESAS COSECHERAS Y PRODUCTORAS DE TOMATE, LECHUGA Y OTROS PRODUCTOS AGRÍCOLAS</t>
  </si>
  <si>
    <t>2021-007-DA</t>
  </si>
  <si>
    <t>EMPRESAS COSECHERAS Y PRODUCTORES DE FRUTAS, HORTALIZAS, UVA DE MESA Y OTROS PRODUCTOS AGRÍCOLAS</t>
  </si>
  <si>
    <t>PENDIENTE REGISTRO</t>
  </si>
  <si>
    <t>EMPRESAS DE TRABAJO TEMPORAL DE LA C.A. DE LA REGIÓN DE MURCIA</t>
  </si>
  <si>
    <t>2023-007-RN</t>
  </si>
  <si>
    <t>ESPECIAS NATURALES, CONDIMENTOS Y HERBORISTERÍA (PREPARADO Y EMPAQUETADO)</t>
  </si>
  <si>
    <t>ESTABLECIMIENTOS SANITARIOS DE HOSPITALIZACIÓN Y ASISTENCIA.</t>
  </si>
  <si>
    <t>ESTIBA Y DESESTIBA DEL PUERTO DE CARTAGENA</t>
  </si>
  <si>
    <t>ESTIBADORES PORTUARIOS</t>
  </si>
  <si>
    <t>EXPLOTACIÓN DE CAMPOS DE GOLF Y SERVICIOS ANEXOS</t>
  </si>
  <si>
    <t xml:space="preserve">FABRICACIÓN ARTÍCULOS DEPORTIVOS Y CAÑAS DE PESCAR </t>
  </si>
  <si>
    <t>FABRICACIÓN DE CHICLES, CARAMELOS, CHOCOLATES Y GOLOSINAS EN GENERAL.</t>
  </si>
  <si>
    <t>FABRICANTES Y PREPARADOS ALIMENTICIOS DIETÉTICOS, DE BELLEZA NATURAL Y ECOLÓGICA</t>
  </si>
  <si>
    <t>FLOTA PESQUERA DE LA PESCA DE BAJURA.</t>
  </si>
  <si>
    <t>GLP ENVASADO Y SERVICIOS OFICIALES</t>
  </si>
  <si>
    <t>2022-034-RN 2022-125-MH</t>
  </si>
  <si>
    <t>HOSTELERÍA</t>
  </si>
  <si>
    <t>INDUSTRIA ALPARGATERA DE CARAVACA DE LA CRUZ</t>
  </si>
  <si>
    <t>INDUSTRIA DE LA CONFECCIÓN DE PIEL, ANTE, NAPA Y DOBLE FAZ</t>
  </si>
  <si>
    <t>INDUSTRIA SIDEROMETALÚRGICA</t>
  </si>
  <si>
    <t>INDUSTRIA TERMAL</t>
  </si>
  <si>
    <t>INDUSTRIAS DE AGUARDIENTES COMPUESTOS, LICORES Y SIDRERAS</t>
  </si>
  <si>
    <t>INDUSTRIAS DEDICADAS A LA ESCULTURA Y MODELAJE DE FIGURAS DE BARRO</t>
  </si>
  <si>
    <t>INDUSTRIAS PIMENTONERAS</t>
  </si>
  <si>
    <t>2023-012-RN</t>
  </si>
  <si>
    <t>INDUSTRIAS VINÍCOLAS Y ALCOHOLERAS</t>
  </si>
  <si>
    <t>LABORATORIOS DE PROTÉSICOS DENTALES</t>
  </si>
  <si>
    <t>LIMPIEZA DE EDIFICIOS Y LOCALES</t>
  </si>
  <si>
    <t>2023-013-RN</t>
  </si>
  <si>
    <t>LIMPIEZA PÚBLICA</t>
  </si>
  <si>
    <t>LOCALES DE EXHIBICIÓN CINEMATOGRÁFICA Y TEATRO</t>
  </si>
  <si>
    <t>MANIPULACIÓN Y ENVASADO DE AGRIOS</t>
  </si>
  <si>
    <t>MANIPULADO Y ENVASADO DE FRUTA FRESCA Y HORTALIZAS</t>
  </si>
  <si>
    <t>MANIPULADO Y ENVASADO DE TOMATE FRESCO</t>
  </si>
  <si>
    <t>2021-006-DA</t>
  </si>
  <si>
    <t>MANIPULADO Y EXPORTACIÓN DE FRUTOS SECOS</t>
  </si>
  <si>
    <t xml:space="preserve">2021-009-DA </t>
  </si>
  <si>
    <t>MANIPULADO, ADEREZO, DESHUESO Y RELLENO DE ACEITUNAS</t>
  </si>
  <si>
    <t>MAYORISTAS DE ALIMENTACIÓN</t>
  </si>
  <si>
    <t>2023-014-RN</t>
  </si>
  <si>
    <t>MINAS DE PLOMO Y COMPLEJOS</t>
  </si>
  <si>
    <t>OFICINAS DE CÁMARAS, COLEGIOS, ASOCIACIONES, FEDERACIONES E INSTITUCIONES</t>
  </si>
  <si>
    <t>NO (Sentencia)</t>
  </si>
  <si>
    <t>OFICINAS DE COLEGIOS PROFESIONALES</t>
  </si>
  <si>
    <t>2022-017-RN</t>
  </si>
  <si>
    <t>OFICINAS DE ESTUDIOS TÉCNICOS Y DELINEANTES</t>
  </si>
  <si>
    <t>OFICINAS DE FARMACIA</t>
  </si>
  <si>
    <t>OFICINAS Y DESPACHOS</t>
  </si>
  <si>
    <t>ORGANIZACIONES EMPRESARIALES DE TRANSPORTE</t>
  </si>
  <si>
    <t>PANADERÍAS</t>
  </si>
  <si>
    <t>PESCA DE ARRASTRE DE ÁGUILAS</t>
  </si>
  <si>
    <t>PESCA DE BAJURA DE CERCO CON LUZ DEL PUERTO DE ÁGUILAS</t>
  </si>
  <si>
    <t>PUERTOS Y DÁRSENAS DEPORTIVAS DE LA REGIÓN DE MURCIA</t>
  </si>
  <si>
    <t>RECOLECTORES DE CÍTRICOS</t>
  </si>
  <si>
    <t>2021-005-DA</t>
  </si>
  <si>
    <t>REMOLCADORES DE TRÁFICO INTERIOR DEL PUERTO DE CARTAGENA</t>
  </si>
  <si>
    <t>2021-016-DA</t>
  </si>
  <si>
    <t>TRANSPORTE DE ENFERMOS Y ACCIDENTADOS EN AMBULANCIA</t>
  </si>
  <si>
    <t>TRANSPORTE DE MERCANCÍAS POR CARRETERA</t>
  </si>
  <si>
    <t>TRANSPORTES REGULARES Y DISCRECIONALES DE VIAJEROS</t>
  </si>
  <si>
    <t>2021-018-DA</t>
  </si>
  <si>
    <t>TRANSPORTES URBANOS Y REGULARES DE CERCANÍAS DE VIAJEROS</t>
  </si>
  <si>
    <t>UNIVERSIDADES PÚBLICAS (PERSONAL DOCENTE E INVESTIGADOR CONTRATADO)</t>
  </si>
  <si>
    <t>Situación de los convenios.                                                 Total</t>
  </si>
  <si>
    <t>Total vigentes</t>
  </si>
  <si>
    <t>CONVENIOS CON UNIDADES NO ACTIVAS O INEXISTENTES</t>
  </si>
  <si>
    <t xml:space="preserve">CONVENIOS CON UNIDADES ACTIVAS VENCIDOS EN 2022 Y 2021 </t>
  </si>
  <si>
    <t>CONVENIOS CON UNIDADES ACTIVAS VENCIDOS ENTRE 2020 Y 2015</t>
  </si>
  <si>
    <t>CONVENIOS CON UNIDADES ACTIVAS VENCIDOS ANTES DE 2015</t>
  </si>
  <si>
    <t>CONVENIOS CON UNIDADES ACTIVAS FIRMADOS Y EN TRÁMITE DE REGISTRO, DEPÓSITO Y PUBLICACIÓN</t>
  </si>
  <si>
    <r>
      <t xml:space="preserve">CONVENIOS CON UNIDADES ACTIVAS EN VIGENCIA
</t>
    </r>
    <r>
      <rPr>
        <b/>
        <sz val="9"/>
        <color theme="9" tint="-0.499984740745262"/>
        <rFont val="Calibri Light"/>
        <family val="2"/>
        <scheme val="major"/>
      </rPr>
      <t>(vencen final 2023)</t>
    </r>
  </si>
  <si>
    <r>
      <t xml:space="preserve">CONVENIOS CON UNIDADES ACTIVAS EN VIGENCIA
</t>
    </r>
    <r>
      <rPr>
        <b/>
        <sz val="9"/>
        <color theme="9" tint="-0.499984740745262"/>
        <rFont val="Calibri Light"/>
        <family val="2"/>
        <scheme val="major"/>
      </rPr>
      <t>(vencen final 2024 o posterior)</t>
    </r>
  </si>
  <si>
    <t>Total</t>
  </si>
  <si>
    <t>Forma denuncia</t>
  </si>
  <si>
    <t>Automática</t>
  </si>
  <si>
    <t>Vigente</t>
  </si>
  <si>
    <t>Situac. Tipo</t>
  </si>
  <si>
    <t>Expresa</t>
  </si>
  <si>
    <t>Sin datos</t>
  </si>
  <si>
    <t>ultractividad</t>
  </si>
  <si>
    <t>NEGOCIACIÓN BLOQUEADA</t>
  </si>
  <si>
    <t>NO vigente</t>
  </si>
  <si>
    <t>DEJA DE NEGOCIARSE</t>
  </si>
  <si>
    <t>SIN NEGOCIACIÓN</t>
  </si>
  <si>
    <t xml:space="preserve">SIN NEGOCIACIÓN </t>
  </si>
  <si>
    <t xml:space="preserve">ultraactividad </t>
  </si>
  <si>
    <t>2013-087-MC</t>
  </si>
  <si>
    <t>SIN CONSTITUIR LA COMISIÓN NEGOCIADORA DESDE QUE FUE DENUNCIADO. MEDIACIÓN 11/7/2013 INTENTADA SIN EFECTO</t>
  </si>
  <si>
    <t xml:space="preserve">CONVENIO CON CÓDIGO DE ÁMBITO EMPRESA PERO REGISTRADO CARM COMO SECTORIAL </t>
  </si>
  <si>
    <t>ADHESIÓN A CONVENIOS ESTATALES DE CALZADO Y DE LA INDUSTRIA QUÍMICA Y DISOLUCIÓN DE LA UNIDAD DE NEGOCIACIÓN.</t>
  </si>
  <si>
    <t>INTEGRACIÓN EN CONVENIO REGIONAL DEL CAUCHO, CALZADO, ZAPATILLAS VULCANIZADAS E IND. AFINES Y DISOLUCIÓN DE LA UNIDAD DE NEGOCIACIÓN.</t>
  </si>
  <si>
    <t>ADHESIÓN A CONVENIO REGIONAL DE HOSTELERÍA Y DISOLUCIÓN DE LA UNIDAD DE NEGOCIACIÓN.</t>
  </si>
  <si>
    <t>2019-006-MN</t>
  </si>
  <si>
    <t>SIN CONSTITUIR LA COMISIÓN NEGOCIADORA DESDE QUE QUEDO DENUNCIADO. MEDIACIÓN 5/3/2019 INTENTADA SIN EFECTO. DENEGADA EXTENSIÓN DE CC. IND. VINÍCOLAS POR RESULTAR DE APLICACIÓN.</t>
  </si>
  <si>
    <t xml:space="preserve">CC EXTRAESTATUTARIO. RESULTA DE APLICACIÓN EL SECTORIAL DE PANADERÍAS. SOLO RESULTARÍA APLICABLE A LAS EMPRESAS FIRMANTES.  </t>
  </si>
  <si>
    <t>No ultractividad.</t>
  </si>
  <si>
    <t>CC NO VIGENTE DADO QUE NO ESTA ULTRAACTIVO Y CARECE DE UNA MÍNIMA ACTIVIDAD NEGOCIAL DESDE QUE QUEDÓ DENUNCIADO.</t>
  </si>
  <si>
    <t>prórroga (si no se negocia)</t>
  </si>
  <si>
    <t xml:space="preserve">CC DENUNCIADO AUTOM. 31/12/1990 QUE SE MANTIENE VIGENTE CASO DE NO ATENDERSE EL COMPROMISO NEGOCIAL DEL ART. 2 CON SUBIDA IPC + 2%. </t>
  </si>
  <si>
    <t xml:space="preserve">Expresa </t>
  </si>
  <si>
    <t>2005/10 2005/65</t>
  </si>
  <si>
    <t>2005/30 M/C/47/10 M/C/52/10</t>
  </si>
  <si>
    <t>2005/69 2005/81 M.2006.06 M.2006.08</t>
  </si>
  <si>
    <t>CC ULTRACTIVO SU UNIDAD DE NEGOCIACIÓN SE HA DISUELTO. SE HAN CONSTITUIDO NUEVAS UNIDADES  DE NEGOCIACIÓN DE ÁMBITO SECTORIAL (CC COLEGIOS PROFESIONALES) Y EMPRESARIAL (CC CREOM, CC CRUZ ROJA, CC FEDERAC. FUTBOL, )</t>
  </si>
  <si>
    <t>NUNCA HA EXISTIDO UNIDAD DE NEGOCIACIÓN REGIONAL DE ÁMBITO SECTORIAL.</t>
  </si>
  <si>
    <t>prórroga</t>
  </si>
  <si>
    <t>2019-001-RN</t>
  </si>
  <si>
    <t xml:space="preserve">NO (Sentencia nulidad) </t>
  </si>
  <si>
    <t xml:space="preserve">CC NO DENUNCIADO (Acta reunión CN BORM 143, 23/6/2007) Y PRORROGADO DE AÑO EN AÑO. ACTUALIZACIÓN SALARIOS IPC + 0,5%. Sentencia TSJ Murcia de 6/3/2023 deecalrando la NULIDAD del CC. </t>
  </si>
  <si>
    <t>NO (No Legit.)</t>
  </si>
  <si>
    <t>NO (Disolución)</t>
  </si>
  <si>
    <t>Nulidad</t>
  </si>
  <si>
    <r>
      <t xml:space="preserve">NO </t>
    </r>
    <r>
      <rPr>
        <b/>
        <i/>
        <sz val="9"/>
        <color theme="0" tint="-0.499984740745262"/>
        <rFont val="Calibri Light"/>
        <family val="2"/>
        <scheme val="major"/>
      </rPr>
      <t>(Resol. publicac.)</t>
    </r>
  </si>
  <si>
    <t>PENDIENTE DE PROMOCIÓN NEGOCIACIÓN</t>
  </si>
  <si>
    <t>NEGOCIACIÓN NO PROMOCIONADA</t>
  </si>
  <si>
    <t>2023-010-RN</t>
  </si>
  <si>
    <t>2019-031-MC</t>
  </si>
  <si>
    <t>2020-007-RN 2020-004-RN 2018-068-MN</t>
  </si>
  <si>
    <t xml:space="preserve">2021-013-RN 2019-012-RN 2018-067-MN 2017-095-MN  </t>
  </si>
  <si>
    <t>08/02/2018 18/09/2019</t>
  </si>
  <si>
    <t xml:space="preserve">2021-114-MN 2021-021-RN 2021-012-RN 2021-001-RN 2018-066-MN 2017-002-MN 2015-020-MC 2014-026-MC  </t>
  </si>
  <si>
    <t>2023-008-RN 2022-019-RN</t>
  </si>
  <si>
    <t>2018-016-MC</t>
  </si>
  <si>
    <t xml:space="preserve">2021-071-MN 2020-083-MN 2019-056-MC  </t>
  </si>
  <si>
    <t>Anterior a 01/10/2010</t>
  </si>
  <si>
    <r>
      <rPr>
        <sz val="11"/>
        <rFont val="Calibri Light"/>
        <family val="2"/>
        <scheme val="major"/>
      </rPr>
      <t xml:space="preserve">  2021-003-DA 2005/71    </t>
    </r>
    <r>
      <rPr>
        <b/>
        <sz val="11"/>
        <rFont val="Calibri Light"/>
        <family val="2"/>
        <scheme val="major"/>
      </rPr>
      <t/>
    </r>
  </si>
  <si>
    <t xml:space="preserve">2019-003-RN 2005/65      </t>
  </si>
  <si>
    <t xml:space="preserve">2021-001-DA 2020-092-MN 2019-045-MC   </t>
  </si>
  <si>
    <t>2023-037-RN</t>
  </si>
  <si>
    <t>2023-074-MC 2023-052-MC</t>
  </si>
  <si>
    <t>2023-025-RN</t>
  </si>
  <si>
    <t xml:space="preserve">2021-004-DA </t>
  </si>
  <si>
    <t xml:space="preserve">2021-004-RN </t>
  </si>
  <si>
    <t>2022-013-RN</t>
  </si>
  <si>
    <t>vigencia pactada en modificac. CC</t>
  </si>
  <si>
    <t>2021-123-MH 2021-019-DA</t>
  </si>
  <si>
    <t>2022-011-RN 2022-005-MN 2022-004-RN</t>
  </si>
  <si>
    <t>2019-024-MC</t>
  </si>
  <si>
    <t>PENDIENTE DE REGISTRO</t>
  </si>
  <si>
    <t xml:space="preserve">2023-009-RN 2022-029-RN </t>
  </si>
  <si>
    <t xml:space="preserve">2023-011-RN 2022-028-RN </t>
  </si>
  <si>
    <t>2021-014-DA</t>
  </si>
  <si>
    <t xml:space="preserve">2021-012-DA </t>
  </si>
  <si>
    <t>2023-002-DA</t>
  </si>
  <si>
    <t xml:space="preserve">2021-011-MN 2019-010-RN 2019-103-MN M/C/68/09  M.2006.17 </t>
  </si>
  <si>
    <r>
      <rPr>
        <sz val="11"/>
        <rFont val="Calibri Light"/>
        <family val="2"/>
        <scheme val="major"/>
      </rPr>
      <t xml:space="preserve">2023-030-RN 2023-029-RN 2023-028-RN  2023-026-RN 2023-023-RN 2023-022-RN 2023-015-RN </t>
    </r>
    <r>
      <rPr>
        <b/>
        <sz val="11"/>
        <color theme="9" tint="-0.499984740745262"/>
        <rFont val="Calibri Light"/>
        <family val="2"/>
        <scheme val="major"/>
      </rPr>
      <t xml:space="preserve">2023-002-RN </t>
    </r>
    <r>
      <rPr>
        <sz val="11"/>
        <rFont val="Calibri Light"/>
        <family val="2"/>
        <scheme val="major"/>
      </rPr>
      <t xml:space="preserve">2022-036-RN 2022-015-RN </t>
    </r>
  </si>
  <si>
    <r>
      <t xml:space="preserve">2023-003-RN </t>
    </r>
    <r>
      <rPr>
        <sz val="11"/>
        <rFont val="Calibri Light"/>
        <family val="2"/>
        <scheme val="major"/>
      </rPr>
      <t xml:space="preserve">2022-027-RN 2022-057-MN 2022-010-RN </t>
    </r>
  </si>
  <si>
    <r>
      <rPr>
        <sz val="11"/>
        <rFont val="Calibri Light"/>
        <family val="2"/>
        <scheme val="major"/>
      </rPr>
      <t>2023-045-MH</t>
    </r>
    <r>
      <rPr>
        <sz val="11"/>
        <color theme="9" tint="-0.499984740745262"/>
        <rFont val="Calibri Light"/>
        <family val="2"/>
        <scheme val="major"/>
      </rPr>
      <t xml:space="preserve"> </t>
    </r>
    <r>
      <rPr>
        <b/>
        <sz val="11"/>
        <color theme="9" tint="-0.499984740745262"/>
        <rFont val="Calibri Light"/>
        <family val="2"/>
        <scheme val="major"/>
      </rPr>
      <t>2023-004-RN</t>
    </r>
    <r>
      <rPr>
        <b/>
        <sz val="11"/>
        <rFont val="Calibri Light"/>
        <family val="2"/>
        <scheme val="major"/>
      </rPr>
      <t xml:space="preserve"> </t>
    </r>
    <r>
      <rPr>
        <sz val="11"/>
        <rFont val="Calibri Light"/>
        <family val="2"/>
        <scheme val="major"/>
      </rPr>
      <t>2022-018-RN</t>
    </r>
    <r>
      <rPr>
        <b/>
        <sz val="11"/>
        <rFont val="Calibri Light"/>
        <family val="2"/>
        <scheme val="major"/>
      </rPr>
      <t xml:space="preserve"> </t>
    </r>
  </si>
  <si>
    <t xml:space="preserve">2021-026-RN 2021-023-RN 2020-030-MH 2020-002-RN 2019-022-MN 2019-017-MN 2015-019-MC 2013-082-MC M.2006.69 M.2006.59 2005/63    2005/50  </t>
  </si>
  <si>
    <t>COMUNICACIÓN SUBSANACIÓN. PENDIENTE REGISTRO</t>
  </si>
  <si>
    <t xml:space="preserve">FIRMADO nuevo convenio el . PRESENTADO a REGISTRO el (nº ) . </t>
  </si>
  <si>
    <t xml:space="preserve">FIRMADO nuevo convenio el 25/1/2023 en OMAL. PRESENTADO a REGISTRO 27/4/2023 (Nº 002394) </t>
  </si>
  <si>
    <t>EN NEGOCIACIÓN</t>
  </si>
  <si>
    <r>
      <rPr>
        <b/>
        <sz val="11"/>
        <color theme="9" tint="-0.499984740745262"/>
        <rFont val="Calibri Light"/>
        <family val="2"/>
        <scheme val="major"/>
      </rPr>
      <t xml:space="preserve">2023-027-RN </t>
    </r>
    <r>
      <rPr>
        <sz val="11"/>
        <rFont val="Calibri Light"/>
        <family val="2"/>
        <scheme val="major"/>
      </rPr>
      <t>2022-020-RN</t>
    </r>
    <r>
      <rPr>
        <b/>
        <sz val="11"/>
        <rFont val="Calibri Light"/>
        <family val="2"/>
        <scheme val="major"/>
      </rPr>
      <t xml:space="preserve"> </t>
    </r>
  </si>
  <si>
    <t xml:space="preserve">FIRMADO nuevo convenio el 23/03/2023 en OMAL. PRESENTADO a REGISTRO 24/4/2023 (Nº 002388) </t>
  </si>
  <si>
    <t xml:space="preserve">FIRMADO nuevo convenio el 20/03/2023 en OMAL. PRESENTADO a REGISTRO 23/3/2023 (Nº 002376) </t>
  </si>
  <si>
    <t>Fecha denuncia</t>
  </si>
  <si>
    <t>2021-010-DA</t>
  </si>
  <si>
    <t>2023-001-DA</t>
  </si>
  <si>
    <r>
      <t xml:space="preserve"> </t>
    </r>
    <r>
      <rPr>
        <sz val="11"/>
        <rFont val="Calibri Light"/>
        <family val="2"/>
        <scheme val="major"/>
      </rPr>
      <t>2023-025-MN</t>
    </r>
    <r>
      <rPr>
        <b/>
        <sz val="11"/>
        <rFont val="Calibri Light"/>
        <family val="2"/>
        <scheme val="major"/>
      </rPr>
      <t xml:space="preserve"> </t>
    </r>
    <r>
      <rPr>
        <b/>
        <sz val="11"/>
        <color theme="9" tint="-0.499984740745262"/>
        <rFont val="Calibri Light"/>
        <family val="2"/>
        <scheme val="major"/>
      </rPr>
      <t xml:space="preserve">2023-005-RN </t>
    </r>
    <r>
      <rPr>
        <sz val="11"/>
        <rFont val="Calibri Light"/>
        <family val="2"/>
        <scheme val="major"/>
      </rPr>
      <t xml:space="preserve">2022-023-RN </t>
    </r>
  </si>
  <si>
    <t>Situación actual de las negociaciones del convenio</t>
  </si>
  <si>
    <t xml:space="preserve">Fecha de constitución de la CN para la negociación de un nuevo convenio </t>
  </si>
  <si>
    <t xml:space="preserve">Fecha de la última reunión de la CN </t>
  </si>
  <si>
    <t xml:space="preserve">Fecha de la  firma del CC  por la CN </t>
  </si>
  <si>
    <t>Fecha de la última actuación en OMAL</t>
  </si>
  <si>
    <r>
      <t xml:space="preserve">2023-020-RN </t>
    </r>
    <r>
      <rPr>
        <sz val="11"/>
        <rFont val="Calibri Light"/>
        <family val="2"/>
        <scheme val="major"/>
      </rPr>
      <t>2022-008-RN</t>
    </r>
  </si>
  <si>
    <r>
      <rPr>
        <b/>
        <sz val="11"/>
        <color theme="9" tint="-0.499984740745262"/>
        <rFont val="Calibri Light"/>
        <family val="2"/>
        <scheme val="major"/>
      </rPr>
      <t xml:space="preserve">2023-017-RN </t>
    </r>
    <r>
      <rPr>
        <sz val="11"/>
        <rFont val="Calibri Light"/>
        <family val="2"/>
        <scheme val="major"/>
      </rPr>
      <t>2022-026-RN</t>
    </r>
    <r>
      <rPr>
        <b/>
        <sz val="11"/>
        <rFont val="Calibri Light"/>
        <family val="2"/>
        <scheme val="major"/>
      </rPr>
      <t xml:space="preserve"> </t>
    </r>
  </si>
  <si>
    <t>NUEVA REUNIÓN SIN FECHA</t>
  </si>
  <si>
    <r>
      <rPr>
        <b/>
        <sz val="11"/>
        <color theme="9" tint="-0.499984740745262"/>
        <rFont val="Calibri Light"/>
        <family val="2"/>
        <scheme val="major"/>
      </rPr>
      <t xml:space="preserve">2023-001-RN </t>
    </r>
    <r>
      <rPr>
        <sz val="11"/>
        <rFont val="Calibri Light"/>
        <family val="2"/>
        <scheme val="major"/>
      </rPr>
      <t>2022-024-RN</t>
    </r>
    <r>
      <rPr>
        <b/>
        <sz val="11"/>
        <color theme="9" tint="-0.499984740745262"/>
        <rFont val="Calibri Light"/>
        <family val="2"/>
        <scheme val="major"/>
      </rPr>
      <t xml:space="preserve"> </t>
    </r>
  </si>
  <si>
    <t>SUSPENDIDA REUNIÓN 31/5/2023 NUEVA REUNIÓN SIN FECHA</t>
  </si>
  <si>
    <t>2021-133-MH 2021-110-MH  2021-017-DA 2019-097-MC</t>
  </si>
  <si>
    <t>INE (OCUPADOS 2022-4T)</t>
  </si>
  <si>
    <t>INE (OCUPADOS 2023-1T)</t>
  </si>
  <si>
    <t>Expedientes tramitados en OMAL hasta 2021</t>
  </si>
  <si>
    <t>Expedientes tramitados en OMAL durante  2022-2023</t>
  </si>
  <si>
    <t>SITUACIÓN NEGOCIACIÓN COLECTIVA SECTORIAL</t>
  </si>
  <si>
    <t>LISTADO CONVENIOS COLECTIVOS REGIONALES CLASIFICADOS COMO DE SECTOR COMPLETO SEGÚN DATOS REGISTROS CARM y REGCON.</t>
  </si>
  <si>
    <r>
      <rPr>
        <sz val="11"/>
        <color theme="9" tint="-0.499984740745262"/>
        <rFont val="Calibri Light"/>
        <family val="2"/>
        <scheme val="major"/>
      </rPr>
      <t>2023-061-MC</t>
    </r>
    <r>
      <rPr>
        <b/>
        <sz val="11"/>
        <color theme="9" tint="-0.499984740745262"/>
        <rFont val="Calibri Light"/>
        <family val="2"/>
        <scheme val="major"/>
      </rPr>
      <t xml:space="preserve"> 2023-033-RN 2023-031-RN 2023-016-RN </t>
    </r>
    <r>
      <rPr>
        <sz val="11"/>
        <rFont val="Calibri Light"/>
        <family val="2"/>
        <scheme val="major"/>
      </rPr>
      <t>2022-033-RN 2022-032-RN 2022-031-RN 2022-021-RN 2022-012-RN 2022-007-RN 2022-003-RN</t>
    </r>
  </si>
  <si>
    <t>1ª COMUNICACIÓN SUBSANACIÓN                                                   2ª COMUNICACIÓN SUBSANACIÓN. 26/6/2023. PENDIENTE REGISTRO</t>
  </si>
  <si>
    <t>FIRMADO nuevo convenio el 21/06/2023.                   PRESENTADO a REGISTRO 21/06/2023 (Nº 0024954)</t>
  </si>
  <si>
    <t>NUEVA REUNIÓN 28/6/2023</t>
  </si>
  <si>
    <t>NUEVA REUNIÓN FECHA POR DETERMINAR</t>
  </si>
  <si>
    <t>NUEVA REUNIÓN 07/07/2023</t>
  </si>
  <si>
    <t>NUEVA REUNIÓN 04/07/2023</t>
  </si>
  <si>
    <t xml:space="preserve">SUSPENDIDA REUNIÓN 08/06/2023 NUEVA REUNIÓN FECHA POR DETERMINAR </t>
  </si>
  <si>
    <t>Fecha de constitución de la CN</t>
  </si>
  <si>
    <t xml:space="preserve">2021-120-MN 2021-002-DA 2021-020-RN  2020-099-MH 2020-076-MC 2019-030-MC </t>
  </si>
  <si>
    <t xml:space="preserve">1ª COMUNICACIÓN SUBSANACIÓN.                                                   2ª COMUNICACIÓN SUBSANACIÓN. 13/4/2023. PENDIENTE REGISTRO. </t>
  </si>
  <si>
    <t>FIRMADO nuevo convenio el 6/6/2023 en OMAL.  PRESENTADO a REGISTRO 21/06/2023 (Nº 0024954)</t>
  </si>
  <si>
    <t>NUEVA REUNIÓN 06/07/2023</t>
  </si>
  <si>
    <t xml:space="preserve"> NUEVA REUNIÓN 7/7/2023</t>
  </si>
  <si>
    <t>29/7/20200</t>
  </si>
  <si>
    <t>ACTUALIZADO A                             3 DE JULIO DE 2023</t>
  </si>
  <si>
    <t>FIRMADO nuevo convenio el 26/5/2023 en OMAL. PRESENTADO a REGISTRO 7/6/2023 (Nº 002444)</t>
  </si>
  <si>
    <t xml:space="preserve">FIRMADO nuevo convenio el 21/11/2022. PRESENTADO a REGISTRO el 3/2/2023 (nº 002340) . </t>
  </si>
  <si>
    <r>
      <rPr>
        <sz val="11"/>
        <color theme="9" tint="-0.499984740745262"/>
        <rFont val="Calibri Light"/>
        <family val="2"/>
        <scheme val="major"/>
      </rPr>
      <t>2023-087-MN</t>
    </r>
    <r>
      <rPr>
        <sz val="11"/>
        <rFont val="Calibri Light"/>
        <family val="2"/>
        <scheme val="major"/>
      </rPr>
      <t xml:space="preserve"> 2022-040-MH</t>
    </r>
  </si>
  <si>
    <r>
      <rPr>
        <sz val="11"/>
        <color theme="9" tint="-0.499984740745262"/>
        <rFont val="Calibri Light"/>
        <family val="2"/>
        <scheme val="major"/>
      </rPr>
      <t>2023-076-MN</t>
    </r>
    <r>
      <rPr>
        <b/>
        <sz val="11"/>
        <color theme="9" tint="-0.499984740745262"/>
        <rFont val="Calibri Light"/>
        <family val="2"/>
        <scheme val="major"/>
      </rPr>
      <t xml:space="preserve"> 2023-034-RN </t>
    </r>
    <r>
      <rPr>
        <sz val="11"/>
        <rFont val="Calibri Light"/>
        <family val="2"/>
        <scheme val="major"/>
      </rPr>
      <t xml:space="preserve">2023-001-MN 2022-110-MN 2022-072-MN 2022-009-RN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</si>
</sst>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Calibri Light"/>
      <family val="2"/>
      <scheme val="major"/>
    </font>
    <font>
      <b/>
      <sz val="11"/>
      <name val="Calibri Light"/>
      <family val="2"/>
      <scheme val="major"/>
    </font>
    <font>
      <b/>
      <sz val="36"/>
      <name val="Calibri Light"/>
      <family val="2"/>
      <scheme val="major"/>
    </font>
    <font>
      <b/>
      <sz val="14"/>
      <name val="Calibri Light"/>
      <family val="2"/>
      <scheme val="major"/>
    </font>
    <font>
      <sz val="11"/>
      <name val="Calibri Light"/>
      <family val="2"/>
      <scheme val="major"/>
    </font>
    <font>
      <b/>
      <sz val="16"/>
      <name val="Calibri Light"/>
      <family val="2"/>
      <scheme val="major"/>
    </font>
    <font>
      <b/>
      <sz val="11"/>
      <color rgb="FFFF0000"/>
      <name val="Calibri Light"/>
      <family val="2"/>
      <scheme val="major"/>
    </font>
    <font>
      <b/>
      <i/>
      <sz val="11"/>
      <color rgb="FFFF0000"/>
      <name val="Calibri Light"/>
      <family val="2"/>
      <scheme val="major"/>
    </font>
    <font>
      <b/>
      <i/>
      <sz val="11"/>
      <color theme="0" tint="-0.499984740745262"/>
      <name val="Calibri Light"/>
      <family val="2"/>
      <scheme val="major"/>
    </font>
    <font>
      <b/>
      <i/>
      <sz val="11"/>
      <name val="Calibri Light"/>
      <family val="2"/>
      <scheme val="major"/>
    </font>
    <font>
      <i/>
      <sz val="11"/>
      <name val="Calibri Light"/>
      <family val="2"/>
      <scheme val="major"/>
    </font>
    <font>
      <b/>
      <sz val="11"/>
      <color theme="9" tint="-0.499984740745262"/>
      <name val="Calibri Light"/>
      <family val="2"/>
      <scheme val="major"/>
    </font>
    <font>
      <i/>
      <sz val="11"/>
      <color theme="0" tint="-0.499984740745262"/>
      <name val="Calibri Light"/>
      <family val="2"/>
      <scheme val="major"/>
    </font>
    <font>
      <sz val="12"/>
      <name val="Calibri Light"/>
      <family val="2"/>
      <scheme val="major"/>
    </font>
    <font>
      <sz val="11"/>
      <color theme="0"/>
      <name val="Calibri Light"/>
      <family val="2"/>
      <scheme val="major"/>
    </font>
    <font>
      <sz val="10"/>
      <name val="Calibri Light"/>
      <family val="2"/>
      <scheme val="major"/>
    </font>
    <font>
      <b/>
      <sz val="9"/>
      <color theme="9" tint="-0.499984740745262"/>
      <name val="Calibri Light"/>
      <family val="2"/>
      <scheme val="major"/>
    </font>
    <font>
      <b/>
      <i/>
      <sz val="9"/>
      <color theme="0" tint="-0.499984740745262"/>
      <name val="Calibri Light"/>
      <family val="2"/>
      <scheme val="major"/>
    </font>
    <font>
      <sz val="11"/>
      <color theme="9" tint="-0.499984740745262"/>
      <name val="Calibri Light"/>
      <family val="2"/>
      <scheme val="major"/>
    </font>
    <font>
      <b/>
      <sz val="28"/>
      <name val="Calibri Light"/>
      <family val="2"/>
      <scheme val="major"/>
    </font>
  </fonts>
  <fills count="12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0" borderId="0"/>
  </cellStyleXfs>
  <cellXfs count="289">
    <xf numFmtId="0" fontId="0" fillId="0" borderId="0" xfId="0"/>
    <xf numFmtId="0" fontId="3" fillId="2" borderId="1" xfId="2" applyFont="1" applyFill="1" applyBorder="1" applyAlignment="1">
      <alignment horizontal="center" vertical="center" wrapText="1"/>
    </xf>
    <xf numFmtId="0" fontId="4" fillId="2" borderId="2" xfId="2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 wrapText="1"/>
    </xf>
    <xf numFmtId="0" fontId="3" fillId="2" borderId="4" xfId="2" applyFont="1" applyFill="1" applyBorder="1" applyAlignment="1">
      <alignment horizontal="center" vertical="center" wrapText="1"/>
    </xf>
    <xf numFmtId="0" fontId="4" fillId="2" borderId="4" xfId="2" applyFont="1" applyFill="1" applyBorder="1" applyAlignment="1">
      <alignment horizontal="center" vertical="center" wrapText="1"/>
    </xf>
    <xf numFmtId="14" fontId="4" fillId="2" borderId="3" xfId="0" applyNumberFormat="1" applyFont="1" applyFill="1" applyBorder="1" applyAlignment="1">
      <alignment horizontal="center" vertical="center" wrapText="1"/>
    </xf>
    <xf numFmtId="14" fontId="4" fillId="2" borderId="4" xfId="0" applyNumberFormat="1" applyFont="1" applyFill="1" applyBorder="1" applyAlignment="1">
      <alignment horizontal="center" vertical="center" wrapText="1"/>
    </xf>
    <xf numFmtId="1" fontId="3" fillId="2" borderId="4" xfId="2" applyNumberFormat="1" applyFont="1" applyFill="1" applyBorder="1" applyAlignment="1">
      <alignment horizontal="center" vertical="center" wrapText="1"/>
    </xf>
    <xf numFmtId="1" fontId="4" fillId="3" borderId="2" xfId="2" applyNumberFormat="1" applyFont="1" applyFill="1" applyBorder="1" applyAlignment="1">
      <alignment horizontal="center" vertical="center" wrapText="1"/>
    </xf>
    <xf numFmtId="1" fontId="4" fillId="3" borderId="4" xfId="2" applyNumberFormat="1" applyFont="1" applyFill="1" applyBorder="1" applyAlignment="1">
      <alignment horizontal="center" vertical="center" wrapText="1"/>
    </xf>
    <xf numFmtId="3" fontId="4" fillId="3" borderId="3" xfId="0" applyNumberFormat="1" applyFont="1" applyFill="1" applyBorder="1" applyAlignment="1">
      <alignment horizontal="center" vertical="center" wrapText="1"/>
    </xf>
    <xf numFmtId="14" fontId="4" fillId="3" borderId="4" xfId="0" applyNumberFormat="1" applyFont="1" applyFill="1" applyBorder="1" applyAlignment="1">
      <alignment horizontal="center" vertical="center" wrapText="1"/>
    </xf>
    <xf numFmtId="14" fontId="9" fillId="3" borderId="4" xfId="0" applyNumberFormat="1" applyFont="1" applyFill="1" applyBorder="1" applyAlignment="1">
      <alignment horizontal="center" vertical="center" wrapText="1"/>
    </xf>
    <xf numFmtId="3" fontId="4" fillId="3" borderId="4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wrapText="1"/>
    </xf>
    <xf numFmtId="1" fontId="4" fillId="4" borderId="4" xfId="2" applyNumberFormat="1" applyFont="1" applyFill="1" applyBorder="1" applyAlignment="1">
      <alignment horizontal="center" vertical="center" wrapText="1"/>
    </xf>
    <xf numFmtId="14" fontId="11" fillId="4" borderId="4" xfId="0" applyNumberFormat="1" applyFont="1" applyFill="1" applyBorder="1" applyAlignment="1">
      <alignment horizontal="center" vertical="center" wrapText="1"/>
    </xf>
    <xf numFmtId="3" fontId="11" fillId="4" borderId="4" xfId="0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wrapText="1"/>
    </xf>
    <xf numFmtId="1" fontId="4" fillId="4" borderId="2" xfId="2" applyNumberFormat="1" applyFont="1" applyFill="1" applyBorder="1" applyAlignment="1">
      <alignment horizontal="center" vertical="center" wrapText="1"/>
    </xf>
    <xf numFmtId="3" fontId="4" fillId="4" borderId="3" xfId="0" applyNumberFormat="1" applyFont="1" applyFill="1" applyBorder="1" applyAlignment="1">
      <alignment horizontal="center" vertical="center" wrapText="1"/>
    </xf>
    <xf numFmtId="14" fontId="4" fillId="4" borderId="4" xfId="0" applyNumberFormat="1" applyFont="1" applyFill="1" applyBorder="1" applyAlignment="1">
      <alignment horizontal="center" vertical="center" wrapText="1"/>
    </xf>
    <xf numFmtId="14" fontId="9" fillId="4" borderId="4" xfId="0" applyNumberFormat="1" applyFont="1" applyFill="1" applyBorder="1" applyAlignment="1">
      <alignment horizontal="center" vertical="center" wrapText="1"/>
    </xf>
    <xf numFmtId="3" fontId="9" fillId="4" borderId="4" xfId="0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wrapText="1"/>
    </xf>
    <xf numFmtId="1" fontId="4" fillId="4" borderId="5" xfId="2" applyNumberFormat="1" applyFont="1" applyFill="1" applyBorder="1" applyAlignment="1">
      <alignment horizontal="center" vertical="center" wrapText="1"/>
    </xf>
    <xf numFmtId="1" fontId="4" fillId="4" borderId="6" xfId="2" applyNumberFormat="1" applyFont="1" applyFill="1" applyBorder="1" applyAlignment="1">
      <alignment horizontal="center" vertical="center" wrapText="1"/>
    </xf>
    <xf numFmtId="14" fontId="4" fillId="3" borderId="2" xfId="0" applyNumberFormat="1" applyFont="1" applyFill="1" applyBorder="1" applyAlignment="1">
      <alignment horizontal="center" vertical="center" wrapText="1"/>
    </xf>
    <xf numFmtId="1" fontId="4" fillId="5" borderId="2" xfId="2" applyNumberFormat="1" applyFont="1" applyFill="1" applyBorder="1" applyAlignment="1">
      <alignment horizontal="center" vertical="center" wrapText="1"/>
    </xf>
    <xf numFmtId="1" fontId="4" fillId="5" borderId="4" xfId="2" applyNumberFormat="1" applyFont="1" applyFill="1" applyBorder="1" applyAlignment="1">
      <alignment horizontal="center" vertical="center" wrapText="1"/>
    </xf>
    <xf numFmtId="3" fontId="4" fillId="5" borderId="3" xfId="0" applyNumberFormat="1" applyFont="1" applyFill="1" applyBorder="1" applyAlignment="1">
      <alignment horizontal="center" vertical="center" wrapText="1"/>
    </xf>
    <xf numFmtId="14" fontId="4" fillId="5" borderId="4" xfId="0" applyNumberFormat="1" applyFont="1" applyFill="1" applyBorder="1" applyAlignment="1">
      <alignment horizontal="center" vertical="center" wrapText="1"/>
    </xf>
    <xf numFmtId="3" fontId="4" fillId="5" borderId="4" xfId="0" applyNumberFormat="1" applyFont="1" applyFill="1" applyBorder="1" applyAlignment="1">
      <alignment horizontal="center" vertical="center" wrapText="1"/>
    </xf>
    <xf numFmtId="1" fontId="4" fillId="6" borderId="2" xfId="2" applyNumberFormat="1" applyFont="1" applyFill="1" applyBorder="1" applyAlignment="1">
      <alignment horizontal="center" vertical="center" wrapText="1"/>
    </xf>
    <xf numFmtId="1" fontId="4" fillId="6" borderId="4" xfId="2" applyNumberFormat="1" applyFont="1" applyFill="1" applyBorder="1" applyAlignment="1">
      <alignment horizontal="center" vertical="center" wrapText="1"/>
    </xf>
    <xf numFmtId="3" fontId="4" fillId="6" borderId="3" xfId="0" applyNumberFormat="1" applyFont="1" applyFill="1" applyBorder="1" applyAlignment="1">
      <alignment horizontal="center" vertical="center" wrapText="1"/>
    </xf>
    <xf numFmtId="14" fontId="4" fillId="6" borderId="4" xfId="0" applyNumberFormat="1" applyFont="1" applyFill="1" applyBorder="1" applyAlignment="1">
      <alignment horizontal="center" vertical="center" wrapText="1"/>
    </xf>
    <xf numFmtId="14" fontId="14" fillId="6" borderId="4" xfId="0" applyNumberFormat="1" applyFont="1" applyFill="1" applyBorder="1" applyAlignment="1">
      <alignment horizontal="center" vertical="center" wrapText="1"/>
    </xf>
    <xf numFmtId="3" fontId="4" fillId="6" borderId="4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wrapText="1"/>
    </xf>
    <xf numFmtId="1" fontId="9" fillId="4" borderId="2" xfId="2" applyNumberFormat="1" applyFont="1" applyFill="1" applyBorder="1" applyAlignment="1">
      <alignment horizontal="center" vertical="center" wrapText="1"/>
    </xf>
    <xf numFmtId="3" fontId="9" fillId="4" borderId="3" xfId="0" applyNumberFormat="1" applyFont="1" applyFill="1" applyBorder="1" applyAlignment="1">
      <alignment horizontal="center" vertical="center" wrapText="1"/>
    </xf>
    <xf numFmtId="3" fontId="4" fillId="4" borderId="4" xfId="0" applyNumberFormat="1" applyFont="1" applyFill="1" applyBorder="1" applyAlignment="1">
      <alignment horizontal="center" vertical="center" wrapText="1"/>
    </xf>
    <xf numFmtId="1" fontId="4" fillId="7" borderId="2" xfId="2" applyNumberFormat="1" applyFont="1" applyFill="1" applyBorder="1" applyAlignment="1">
      <alignment horizontal="center" vertical="center" wrapText="1"/>
    </xf>
    <xf numFmtId="1" fontId="4" fillId="7" borderId="4" xfId="2" applyNumberFormat="1" applyFont="1" applyFill="1" applyBorder="1" applyAlignment="1">
      <alignment horizontal="center" vertical="center" wrapText="1"/>
    </xf>
    <xf numFmtId="3" fontId="4" fillId="7" borderId="3" xfId="0" applyNumberFormat="1" applyFont="1" applyFill="1" applyBorder="1" applyAlignment="1">
      <alignment horizontal="center" vertical="center" wrapText="1"/>
    </xf>
    <xf numFmtId="14" fontId="4" fillId="7" borderId="4" xfId="0" applyNumberFormat="1" applyFont="1" applyFill="1" applyBorder="1" applyAlignment="1">
      <alignment horizontal="center" vertical="center" wrapText="1"/>
    </xf>
    <xf numFmtId="14" fontId="9" fillId="7" borderId="4" xfId="0" applyNumberFormat="1" applyFont="1" applyFill="1" applyBorder="1" applyAlignment="1">
      <alignment horizontal="center" vertical="center" wrapText="1"/>
    </xf>
    <xf numFmtId="3" fontId="4" fillId="7" borderId="4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wrapText="1"/>
    </xf>
    <xf numFmtId="1" fontId="4" fillId="8" borderId="2" xfId="2" applyNumberFormat="1" applyFont="1" applyFill="1" applyBorder="1" applyAlignment="1">
      <alignment horizontal="center" vertical="center" wrapText="1"/>
    </xf>
    <xf numFmtId="1" fontId="4" fillId="8" borderId="4" xfId="2" applyNumberFormat="1" applyFont="1" applyFill="1" applyBorder="1" applyAlignment="1">
      <alignment horizontal="center" vertical="center" wrapText="1"/>
    </xf>
    <xf numFmtId="3" fontId="4" fillId="8" borderId="3" xfId="0" applyNumberFormat="1" applyFont="1" applyFill="1" applyBorder="1" applyAlignment="1">
      <alignment horizontal="center" vertical="center" wrapText="1"/>
    </xf>
    <xf numFmtId="14" fontId="4" fillId="8" borderId="4" xfId="0" applyNumberFormat="1" applyFont="1" applyFill="1" applyBorder="1" applyAlignment="1">
      <alignment horizontal="center" vertical="center" wrapText="1"/>
    </xf>
    <xf numFmtId="14" fontId="9" fillId="8" borderId="4" xfId="0" applyNumberFormat="1" applyFont="1" applyFill="1" applyBorder="1" applyAlignment="1">
      <alignment horizontal="center" vertical="center" wrapText="1"/>
    </xf>
    <xf numFmtId="3" fontId="4" fillId="8" borderId="4" xfId="0" applyNumberFormat="1" applyFont="1" applyFill="1" applyBorder="1" applyAlignment="1">
      <alignment horizontal="center" vertical="center" wrapText="1"/>
    </xf>
    <xf numFmtId="14" fontId="4" fillId="3" borderId="3" xfId="0" applyNumberFormat="1" applyFont="1" applyFill="1" applyBorder="1" applyAlignment="1">
      <alignment horizontal="center" vertical="center" wrapText="1"/>
    </xf>
    <xf numFmtId="14" fontId="9" fillId="3" borderId="3" xfId="0" applyNumberFormat="1" applyFont="1" applyFill="1" applyBorder="1" applyAlignment="1">
      <alignment horizontal="center" vertical="center" wrapText="1"/>
    </xf>
    <xf numFmtId="14" fontId="9" fillId="5" borderId="4" xfId="0" applyNumberFormat="1" applyFont="1" applyFill="1" applyBorder="1" applyAlignment="1">
      <alignment horizontal="center" vertical="center" wrapText="1"/>
    </xf>
    <xf numFmtId="1" fontId="4" fillId="9" borderId="4" xfId="2" applyNumberFormat="1" applyFont="1" applyFill="1" applyBorder="1" applyAlignment="1">
      <alignment horizontal="center" vertical="center" wrapText="1"/>
    </xf>
    <xf numFmtId="3" fontId="4" fillId="9" borderId="3" xfId="0" applyNumberFormat="1" applyFont="1" applyFill="1" applyBorder="1" applyAlignment="1">
      <alignment horizontal="center" vertical="center" wrapText="1"/>
    </xf>
    <xf numFmtId="14" fontId="4" fillId="9" borderId="4" xfId="0" applyNumberFormat="1" applyFont="1" applyFill="1" applyBorder="1" applyAlignment="1">
      <alignment horizontal="center" vertical="center" wrapText="1"/>
    </xf>
    <xf numFmtId="14" fontId="14" fillId="9" borderId="2" xfId="0" applyNumberFormat="1" applyFont="1" applyFill="1" applyBorder="1" applyAlignment="1">
      <alignment horizontal="center" vertical="center" wrapText="1"/>
    </xf>
    <xf numFmtId="3" fontId="4" fillId="9" borderId="4" xfId="0" applyNumberFormat="1" applyFont="1" applyFill="1" applyBorder="1" applyAlignment="1">
      <alignment horizontal="center" vertical="center" wrapText="1"/>
    </xf>
    <xf numFmtId="14" fontId="4" fillId="5" borderId="2" xfId="0" applyNumberFormat="1" applyFont="1" applyFill="1" applyBorder="1" applyAlignment="1">
      <alignment horizontal="center" vertical="center" wrapText="1"/>
    </xf>
    <xf numFmtId="14" fontId="4" fillId="4" borderId="3" xfId="0" applyNumberFormat="1" applyFont="1" applyFill="1" applyBorder="1" applyAlignment="1">
      <alignment horizontal="center" vertical="center" wrapText="1"/>
    </xf>
    <xf numFmtId="14" fontId="9" fillId="4" borderId="3" xfId="0" applyNumberFormat="1" applyFont="1" applyFill="1" applyBorder="1" applyAlignment="1">
      <alignment horizontal="center" vertical="center" wrapText="1"/>
    </xf>
    <xf numFmtId="14" fontId="14" fillId="7" borderId="4" xfId="0" applyNumberFormat="1" applyFont="1" applyFill="1" applyBorder="1" applyAlignment="1">
      <alignment horizontal="center" vertical="center" wrapText="1"/>
    </xf>
    <xf numFmtId="3" fontId="4" fillId="7" borderId="2" xfId="0" applyNumberFormat="1" applyFont="1" applyFill="1" applyBorder="1" applyAlignment="1">
      <alignment horizontal="center" vertical="center" wrapText="1"/>
    </xf>
    <xf numFmtId="1" fontId="11" fillId="4" borderId="2" xfId="2" applyNumberFormat="1" applyFont="1" applyFill="1" applyBorder="1" applyAlignment="1">
      <alignment horizontal="center" vertical="center" wrapText="1"/>
    </xf>
    <xf numFmtId="14" fontId="11" fillId="4" borderId="2" xfId="0" applyNumberFormat="1" applyFont="1" applyFill="1" applyBorder="1" applyAlignment="1">
      <alignment horizontal="center" vertical="center" wrapText="1"/>
    </xf>
    <xf numFmtId="14" fontId="14" fillId="9" borderId="4" xfId="0" applyNumberFormat="1" applyFont="1" applyFill="1" applyBorder="1" applyAlignment="1">
      <alignment horizontal="center" vertical="center" wrapText="1"/>
    </xf>
    <xf numFmtId="14" fontId="4" fillId="4" borderId="2" xfId="0" applyNumberFormat="1" applyFont="1" applyFill="1" applyBorder="1" applyAlignment="1">
      <alignment horizontal="center" vertical="center" wrapText="1"/>
    </xf>
    <xf numFmtId="1" fontId="4" fillId="6" borderId="6" xfId="2" applyNumberFormat="1" applyFont="1" applyFill="1" applyBorder="1" applyAlignment="1">
      <alignment horizontal="center" vertical="center" wrapText="1"/>
    </xf>
    <xf numFmtId="3" fontId="4" fillId="6" borderId="7" xfId="0" applyNumberFormat="1" applyFont="1" applyFill="1" applyBorder="1" applyAlignment="1">
      <alignment horizontal="center" vertical="center" wrapText="1"/>
    </xf>
    <xf numFmtId="14" fontId="4" fillId="6" borderId="6" xfId="0" applyNumberFormat="1" applyFont="1" applyFill="1" applyBorder="1" applyAlignment="1">
      <alignment horizontal="center" vertical="center" wrapText="1"/>
    </xf>
    <xf numFmtId="14" fontId="14" fillId="6" borderId="6" xfId="0" applyNumberFormat="1" applyFont="1" applyFill="1" applyBorder="1" applyAlignment="1">
      <alignment horizontal="center" vertical="center" wrapText="1"/>
    </xf>
    <xf numFmtId="3" fontId="4" fillId="6" borderId="6" xfId="0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wrapText="1"/>
    </xf>
    <xf numFmtId="3" fontId="10" fillId="4" borderId="4" xfId="0" applyNumberFormat="1" applyFont="1" applyFill="1" applyBorder="1" applyAlignment="1">
      <alignment horizontal="center" vertical="center" wrapText="1"/>
    </xf>
    <xf numFmtId="3" fontId="11" fillId="4" borderId="3" xfId="0" applyNumberFormat="1" applyFont="1" applyFill="1" applyBorder="1" applyAlignment="1">
      <alignment horizontal="center" vertical="center" wrapText="1"/>
    </xf>
    <xf numFmtId="1" fontId="4" fillId="9" borderId="2" xfId="2" applyNumberFormat="1" applyFont="1" applyFill="1" applyBorder="1" applyAlignment="1">
      <alignment horizontal="center" vertical="center" wrapText="1"/>
    </xf>
    <xf numFmtId="3" fontId="4" fillId="4" borderId="2" xfId="0" applyNumberFormat="1" applyFont="1" applyFill="1" applyBorder="1" applyAlignment="1">
      <alignment horizontal="center" vertical="center" wrapText="1"/>
    </xf>
    <xf numFmtId="3" fontId="9" fillId="4" borderId="2" xfId="0" applyNumberFormat="1" applyFont="1" applyFill="1" applyBorder="1" applyAlignment="1">
      <alignment horizontal="center" vertical="center" wrapText="1"/>
    </xf>
    <xf numFmtId="14" fontId="4" fillId="6" borderId="2" xfId="0" applyNumberFormat="1" applyFont="1" applyFill="1" applyBorder="1" applyAlignment="1">
      <alignment horizontal="center" vertical="center" wrapText="1"/>
    </xf>
    <xf numFmtId="3" fontId="4" fillId="3" borderId="2" xfId="0" applyNumberFormat="1" applyFont="1" applyFill="1" applyBorder="1" applyAlignment="1">
      <alignment horizontal="center" vertical="center" wrapText="1"/>
    </xf>
    <xf numFmtId="14" fontId="11" fillId="4" borderId="3" xfId="0" applyNumberFormat="1" applyFont="1" applyFill="1" applyBorder="1" applyAlignment="1">
      <alignment horizontal="center" vertical="center" wrapText="1"/>
    </xf>
    <xf numFmtId="3" fontId="11" fillId="4" borderId="1" xfId="0" applyNumberFormat="1" applyFont="1" applyFill="1" applyBorder="1" applyAlignment="1">
      <alignment horizontal="center" vertical="center" wrapText="1"/>
    </xf>
    <xf numFmtId="14" fontId="4" fillId="9" borderId="2" xfId="0" applyNumberFormat="1" applyFont="1" applyFill="1" applyBorder="1" applyAlignment="1">
      <alignment horizontal="center" vertical="center" wrapText="1"/>
    </xf>
    <xf numFmtId="1" fontId="4" fillId="6" borderId="1" xfId="2" applyNumberFormat="1" applyFont="1" applyFill="1" applyBorder="1" applyAlignment="1">
      <alignment horizontal="center" vertical="center" wrapText="1"/>
    </xf>
    <xf numFmtId="14" fontId="14" fillId="6" borderId="2" xfId="0" applyNumberFormat="1" applyFont="1" applyFill="1" applyBorder="1" applyAlignment="1">
      <alignment horizontal="center" vertical="center" wrapText="1"/>
    </xf>
    <xf numFmtId="1" fontId="16" fillId="0" borderId="0" xfId="2" applyNumberFormat="1" applyFont="1" applyFill="1" applyBorder="1" applyAlignment="1">
      <alignment horizontal="center" vertical="center" wrapText="1"/>
    </xf>
    <xf numFmtId="1" fontId="7" fillId="0" borderId="0" xfId="2" applyNumberFormat="1" applyFont="1" applyFill="1" applyBorder="1" applyAlignment="1">
      <alignment horizontal="center" vertical="center" wrapText="1"/>
    </xf>
    <xf numFmtId="14" fontId="7" fillId="0" borderId="0" xfId="0" applyNumberFormat="1" applyFont="1" applyFill="1" applyBorder="1" applyAlignment="1">
      <alignment horizontal="center" vertical="center" wrapText="1"/>
    </xf>
    <xf numFmtId="14" fontId="7" fillId="0" borderId="0" xfId="0" applyNumberFormat="1" applyFont="1" applyFill="1" applyBorder="1" applyAlignment="1">
      <alignment horizontal="right" vertical="center" wrapText="1"/>
    </xf>
    <xf numFmtId="1" fontId="6" fillId="0" borderId="0" xfId="2" applyNumberFormat="1" applyFont="1" applyFill="1" applyBorder="1" applyAlignment="1">
      <alignment horizontal="center" vertical="center" wrapText="1"/>
    </xf>
    <xf numFmtId="3" fontId="6" fillId="10" borderId="4" xfId="0" applyNumberFormat="1" applyFont="1" applyFill="1" applyBorder="1" applyAlignment="1">
      <alignment horizontal="center" vertical="center" wrapText="1"/>
    </xf>
    <xf numFmtId="3" fontId="6" fillId="10" borderId="3" xfId="0" applyNumberFormat="1" applyFont="1" applyFill="1" applyBorder="1" applyAlignment="1">
      <alignment horizontal="center" vertical="center" wrapText="1"/>
    </xf>
    <xf numFmtId="14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wrapText="1"/>
    </xf>
    <xf numFmtId="0" fontId="16" fillId="0" borderId="0" xfId="2" applyFont="1" applyFill="1" applyBorder="1" applyAlignment="1">
      <alignment horizontal="center" wrapText="1"/>
    </xf>
    <xf numFmtId="0" fontId="7" fillId="0" borderId="0" xfId="2" applyFont="1" applyFill="1" applyBorder="1" applyAlignment="1">
      <alignment horizontal="center" wrapText="1"/>
    </xf>
    <xf numFmtId="0" fontId="17" fillId="0" borderId="0" xfId="2" applyFont="1" applyFill="1" applyBorder="1" applyAlignment="1">
      <alignment horizontal="center" wrapText="1"/>
    </xf>
    <xf numFmtId="14" fontId="7" fillId="0" borderId="0" xfId="0" applyNumberFormat="1" applyFont="1" applyFill="1" applyBorder="1" applyAlignment="1">
      <alignment vertical="center" wrapText="1"/>
    </xf>
    <xf numFmtId="3" fontId="6" fillId="10" borderId="11" xfId="0" applyNumberFormat="1" applyFont="1" applyFill="1" applyBorder="1" applyAlignment="1">
      <alignment horizontal="center" vertical="center" wrapText="1"/>
    </xf>
    <xf numFmtId="9" fontId="18" fillId="10" borderId="4" xfId="1" applyFont="1" applyFill="1" applyBorder="1" applyAlignment="1">
      <alignment horizontal="center" vertical="center" wrapText="1"/>
    </xf>
    <xf numFmtId="3" fontId="6" fillId="11" borderId="4" xfId="0" applyNumberFormat="1" applyFont="1" applyFill="1" applyBorder="1" applyAlignment="1">
      <alignment horizontal="center" vertical="center" wrapText="1"/>
    </xf>
    <xf numFmtId="14" fontId="9" fillId="4" borderId="2" xfId="0" applyNumberFormat="1" applyFont="1" applyFill="1" applyBorder="1" applyAlignment="1">
      <alignment horizontal="center" vertical="center" wrapText="1"/>
    </xf>
    <xf numFmtId="3" fontId="9" fillId="3" borderId="4" xfId="0" applyNumberFormat="1" applyFont="1" applyFill="1" applyBorder="1" applyAlignment="1">
      <alignment horizontal="center" vertical="center" wrapText="1"/>
    </xf>
    <xf numFmtId="3" fontId="7" fillId="3" borderId="4" xfId="0" applyNumberFormat="1" applyFont="1" applyFill="1" applyBorder="1" applyAlignment="1">
      <alignment horizontal="center" vertical="center" wrapText="1"/>
    </xf>
    <xf numFmtId="14" fontId="7" fillId="3" borderId="3" xfId="0" applyNumberFormat="1" applyFont="1" applyFill="1" applyBorder="1" applyAlignment="1">
      <alignment horizontal="center" vertical="center" wrapText="1"/>
    </xf>
    <xf numFmtId="14" fontId="7" fillId="5" borderId="3" xfId="0" applyNumberFormat="1" applyFont="1" applyFill="1" applyBorder="1" applyAlignment="1">
      <alignment horizontal="center" vertical="center" wrapText="1"/>
    </xf>
    <xf numFmtId="3" fontId="14" fillId="7" borderId="4" xfId="0" applyNumberFormat="1" applyFont="1" applyFill="1" applyBorder="1" applyAlignment="1">
      <alignment horizontal="center" vertical="center" wrapText="1"/>
    </xf>
    <xf numFmtId="3" fontId="14" fillId="8" borderId="4" xfId="0" applyNumberFormat="1" applyFont="1" applyFill="1" applyBorder="1" applyAlignment="1">
      <alignment horizontal="center" vertical="center" wrapText="1"/>
    </xf>
    <xf numFmtId="14" fontId="14" fillId="8" borderId="4" xfId="0" applyNumberFormat="1" applyFont="1" applyFill="1" applyBorder="1" applyAlignment="1">
      <alignment horizontal="center" vertical="center" wrapText="1"/>
    </xf>
    <xf numFmtId="3" fontId="14" fillId="3" borderId="4" xfId="0" applyNumberFormat="1" applyFont="1" applyFill="1" applyBorder="1" applyAlignment="1">
      <alignment horizontal="center" vertical="center" wrapText="1"/>
    </xf>
    <xf numFmtId="14" fontId="4" fillId="9" borderId="3" xfId="0" applyNumberFormat="1" applyFont="1" applyFill="1" applyBorder="1" applyAlignment="1">
      <alignment horizontal="center" vertical="center" wrapText="1"/>
    </xf>
    <xf numFmtId="3" fontId="14" fillId="5" borderId="4" xfId="0" applyNumberFormat="1" applyFont="1" applyFill="1" applyBorder="1" applyAlignment="1">
      <alignment horizontal="center" vertical="center" wrapText="1"/>
    </xf>
    <xf numFmtId="14" fontId="4" fillId="5" borderId="3" xfId="0" applyNumberFormat="1" applyFont="1" applyFill="1" applyBorder="1" applyAlignment="1">
      <alignment horizontal="center" vertical="center" wrapText="1"/>
    </xf>
    <xf numFmtId="14" fontId="14" fillId="5" borderId="3" xfId="0" applyNumberFormat="1" applyFont="1" applyFill="1" applyBorder="1" applyAlignment="1">
      <alignment horizontal="center" vertical="center" wrapText="1"/>
    </xf>
    <xf numFmtId="3" fontId="7" fillId="6" borderId="4" xfId="0" applyNumberFormat="1" applyFont="1" applyFill="1" applyBorder="1" applyAlignment="1">
      <alignment horizontal="center" vertical="center" wrapText="1"/>
    </xf>
    <xf numFmtId="14" fontId="7" fillId="6" borderId="4" xfId="0" applyNumberFormat="1" applyFont="1" applyFill="1" applyBorder="1" applyAlignment="1">
      <alignment horizontal="center" vertical="center" wrapText="1"/>
    </xf>
    <xf numFmtId="3" fontId="14" fillId="6" borderId="6" xfId="0" applyNumberFormat="1" applyFont="1" applyFill="1" applyBorder="1" applyAlignment="1">
      <alignment horizontal="center" vertical="center" wrapText="1"/>
    </xf>
    <xf numFmtId="14" fontId="14" fillId="5" borderId="4" xfId="0" applyNumberFormat="1" applyFont="1" applyFill="1" applyBorder="1" applyAlignment="1">
      <alignment horizontal="center" vertical="center" wrapText="1"/>
    </xf>
    <xf numFmtId="3" fontId="9" fillId="7" borderId="4" xfId="0" applyNumberFormat="1" applyFont="1" applyFill="1" applyBorder="1" applyAlignment="1">
      <alignment horizontal="center" vertical="center" wrapText="1"/>
    </xf>
    <xf numFmtId="14" fontId="7" fillId="9" borderId="4" xfId="0" applyNumberFormat="1" applyFont="1" applyFill="1" applyBorder="1" applyAlignment="1">
      <alignment horizontal="center" vertical="center" wrapText="1"/>
    </xf>
    <xf numFmtId="14" fontId="14" fillId="3" borderId="4" xfId="0" applyNumberFormat="1" applyFont="1" applyFill="1" applyBorder="1" applyAlignment="1">
      <alignment horizontal="center" vertical="center" wrapText="1"/>
    </xf>
    <xf numFmtId="14" fontId="7" fillId="6" borderId="3" xfId="0" applyNumberFormat="1" applyFont="1" applyFill="1" applyBorder="1" applyAlignment="1">
      <alignment horizontal="center" vertical="center" wrapText="1"/>
    </xf>
    <xf numFmtId="14" fontId="7" fillId="8" borderId="4" xfId="0" applyNumberFormat="1" applyFont="1" applyFill="1" applyBorder="1" applyAlignment="1">
      <alignment horizontal="center" vertical="center" wrapText="1"/>
    </xf>
    <xf numFmtId="14" fontId="7" fillId="3" borderId="4" xfId="0" applyNumberFormat="1" applyFont="1" applyFill="1" applyBorder="1" applyAlignment="1">
      <alignment horizontal="center" vertical="center" wrapText="1"/>
    </xf>
    <xf numFmtId="14" fontId="15" fillId="4" borderId="3" xfId="0" applyNumberFormat="1" applyFont="1" applyFill="1" applyBorder="1" applyAlignment="1">
      <alignment horizontal="center" vertical="center" wrapText="1"/>
    </xf>
    <xf numFmtId="14" fontId="14" fillId="9" borderId="9" xfId="0" applyNumberFormat="1" applyFont="1" applyFill="1" applyBorder="1" applyAlignment="1">
      <alignment horizontal="center" vertical="center" wrapText="1"/>
    </xf>
    <xf numFmtId="14" fontId="9" fillId="5" borderId="6" xfId="0" applyNumberFormat="1" applyFont="1" applyFill="1" applyBorder="1" applyAlignment="1">
      <alignment horizontal="center" vertical="center" wrapText="1"/>
    </xf>
    <xf numFmtId="3" fontId="4" fillId="9" borderId="12" xfId="0" applyNumberFormat="1" applyFont="1" applyFill="1" applyBorder="1" applyAlignment="1">
      <alignment horizontal="center" vertical="center" wrapText="1"/>
    </xf>
    <xf numFmtId="14" fontId="4" fillId="9" borderId="9" xfId="0" applyNumberFormat="1" applyFont="1" applyFill="1" applyBorder="1" applyAlignment="1">
      <alignment horizontal="center" vertical="center" wrapText="1"/>
    </xf>
    <xf numFmtId="3" fontId="4" fillId="9" borderId="9" xfId="0" applyNumberFormat="1" applyFont="1" applyFill="1" applyBorder="1" applyAlignment="1">
      <alignment horizontal="center" vertical="center" wrapText="1"/>
    </xf>
    <xf numFmtId="14" fontId="4" fillId="9" borderId="12" xfId="0" applyNumberFormat="1" applyFont="1" applyFill="1" applyBorder="1" applyAlignment="1">
      <alignment horizontal="center" vertical="center" wrapText="1"/>
    </xf>
    <xf numFmtId="3" fontId="4" fillId="5" borderId="7" xfId="0" applyNumberFormat="1" applyFont="1" applyFill="1" applyBorder="1" applyAlignment="1">
      <alignment horizontal="center" vertical="center" wrapText="1"/>
    </xf>
    <xf numFmtId="14" fontId="4" fillId="5" borderId="6" xfId="0" applyNumberFormat="1" applyFont="1" applyFill="1" applyBorder="1" applyAlignment="1">
      <alignment horizontal="center" vertical="center" wrapText="1"/>
    </xf>
    <xf numFmtId="3" fontId="4" fillId="5" borderId="6" xfId="0" applyNumberFormat="1" applyFont="1" applyFill="1" applyBorder="1" applyAlignment="1">
      <alignment horizontal="center" vertical="center" wrapText="1"/>
    </xf>
    <xf numFmtId="3" fontId="14" fillId="5" borderId="6" xfId="0" applyNumberFormat="1" applyFont="1" applyFill="1" applyBorder="1" applyAlignment="1">
      <alignment horizontal="center" vertical="center" wrapText="1"/>
    </xf>
    <xf numFmtId="14" fontId="14" fillId="5" borderId="6" xfId="0" applyNumberFormat="1" applyFont="1" applyFill="1" applyBorder="1" applyAlignment="1">
      <alignment horizontal="center" vertical="center" wrapText="1"/>
    </xf>
    <xf numFmtId="1" fontId="3" fillId="2" borderId="9" xfId="2" applyNumberFormat="1" applyFont="1" applyFill="1" applyBorder="1" applyAlignment="1">
      <alignment horizontal="center" vertical="center" wrapText="1"/>
    </xf>
    <xf numFmtId="1" fontId="4" fillId="9" borderId="13" xfId="2" applyNumberFormat="1" applyFont="1" applyFill="1" applyBorder="1" applyAlignment="1">
      <alignment horizontal="center" vertical="center" wrapText="1"/>
    </xf>
    <xf numFmtId="1" fontId="4" fillId="9" borderId="9" xfId="2" applyNumberFormat="1" applyFont="1" applyFill="1" applyBorder="1" applyAlignment="1">
      <alignment horizontal="center" vertical="center" wrapText="1"/>
    </xf>
    <xf numFmtId="1" fontId="3" fillId="2" borderId="6" xfId="2" applyNumberFormat="1" applyFont="1" applyFill="1" applyBorder="1" applyAlignment="1">
      <alignment horizontal="center" vertical="center" wrapText="1"/>
    </xf>
    <xf numFmtId="1" fontId="4" fillId="5" borderId="5" xfId="2" applyNumberFormat="1" applyFont="1" applyFill="1" applyBorder="1" applyAlignment="1">
      <alignment horizontal="center" vertical="center" wrapText="1"/>
    </xf>
    <xf numFmtId="1" fontId="4" fillId="5" borderId="6" xfId="2" applyNumberFormat="1" applyFont="1" applyFill="1" applyBorder="1" applyAlignment="1">
      <alignment horizontal="center" vertical="center" wrapText="1"/>
    </xf>
    <xf numFmtId="3" fontId="9" fillId="5" borderId="4" xfId="0" applyNumberFormat="1" applyFont="1" applyFill="1" applyBorder="1" applyAlignment="1">
      <alignment horizontal="center" vertical="center" wrapText="1"/>
    </xf>
    <xf numFmtId="3" fontId="9" fillId="5" borderId="3" xfId="0" applyNumberFormat="1" applyFont="1" applyFill="1" applyBorder="1" applyAlignment="1">
      <alignment horizontal="center" vertical="center" wrapText="1"/>
    </xf>
    <xf numFmtId="3" fontId="9" fillId="8" borderId="4" xfId="0" applyNumberFormat="1" applyFont="1" applyFill="1" applyBorder="1" applyAlignment="1">
      <alignment horizontal="center" vertical="center" wrapText="1"/>
    </xf>
    <xf numFmtId="1" fontId="12" fillId="4" borderId="4" xfId="2" applyNumberFormat="1" applyFont="1" applyFill="1" applyBorder="1" applyAlignment="1">
      <alignment horizontal="center" vertical="center" wrapText="1"/>
    </xf>
    <xf numFmtId="14" fontId="7" fillId="5" borderId="4" xfId="0" applyNumberFormat="1" applyFont="1" applyFill="1" applyBorder="1" applyAlignment="1">
      <alignment horizontal="center" vertical="center" wrapText="1"/>
    </xf>
    <xf numFmtId="1" fontId="9" fillId="5" borderId="2" xfId="2" applyNumberFormat="1" applyFont="1" applyFill="1" applyBorder="1" applyAlignment="1">
      <alignment horizontal="center" vertical="center" wrapText="1"/>
    </xf>
    <xf numFmtId="14" fontId="7" fillId="5" borderId="6" xfId="0" applyNumberFormat="1" applyFont="1" applyFill="1" applyBorder="1" applyAlignment="1">
      <alignment horizontal="center" vertical="center" wrapText="1"/>
    </xf>
    <xf numFmtId="3" fontId="4" fillId="9" borderId="1" xfId="0" applyNumberFormat="1" applyFont="1" applyFill="1" applyBorder="1" applyAlignment="1">
      <alignment horizontal="center" vertical="center" wrapText="1"/>
    </xf>
    <xf numFmtId="14" fontId="4" fillId="0" borderId="0" xfId="0" applyNumberFormat="1" applyFont="1" applyFill="1" applyBorder="1" applyAlignment="1">
      <alignment horizontal="center" vertical="center" wrapText="1"/>
    </xf>
    <xf numFmtId="14" fontId="7" fillId="6" borderId="2" xfId="0" applyNumberFormat="1" applyFont="1" applyFill="1" applyBorder="1" applyAlignment="1">
      <alignment horizontal="center" vertical="center" wrapText="1"/>
    </xf>
    <xf numFmtId="14" fontId="7" fillId="6" borderId="6" xfId="0" applyNumberFormat="1" applyFont="1" applyFill="1" applyBorder="1" applyAlignment="1">
      <alignment horizontal="center" vertical="center" wrapText="1"/>
    </xf>
    <xf numFmtId="14" fontId="7" fillId="7" borderId="4" xfId="0" applyNumberFormat="1" applyFont="1" applyFill="1" applyBorder="1" applyAlignment="1">
      <alignment horizontal="center" vertical="center" wrapText="1"/>
    </xf>
    <xf numFmtId="14" fontId="9" fillId="7" borderId="2" xfId="0" applyNumberFormat="1" applyFont="1" applyFill="1" applyBorder="1" applyAlignment="1">
      <alignment horizontal="center" vertical="center" wrapText="1"/>
    </xf>
    <xf numFmtId="14" fontId="7" fillId="7" borderId="3" xfId="0" applyNumberFormat="1" applyFont="1" applyFill="1" applyBorder="1" applyAlignment="1">
      <alignment horizontal="center" vertical="center" wrapText="1"/>
    </xf>
    <xf numFmtId="0" fontId="5" fillId="2" borderId="2" xfId="2" applyFont="1" applyFill="1" applyBorder="1" applyAlignment="1">
      <alignment vertical="center" wrapText="1"/>
    </xf>
    <xf numFmtId="14" fontId="7" fillId="4" borderId="4" xfId="0" applyNumberFormat="1" applyFont="1" applyFill="1" applyBorder="1" applyAlignment="1">
      <alignment horizontal="center" vertical="center" wrapText="1"/>
    </xf>
    <xf numFmtId="0" fontId="4" fillId="2" borderId="4" xfId="2" applyFont="1" applyFill="1" applyBorder="1" applyAlignment="1">
      <alignment horizontal="left" vertical="center" wrapText="1"/>
    </xf>
    <xf numFmtId="0" fontId="9" fillId="3" borderId="4" xfId="2" applyFont="1" applyFill="1" applyBorder="1" applyAlignment="1">
      <alignment horizontal="left" vertical="center" wrapText="1"/>
    </xf>
    <xf numFmtId="3" fontId="4" fillId="3" borderId="4" xfId="0" applyNumberFormat="1" applyFont="1" applyFill="1" applyBorder="1" applyAlignment="1">
      <alignment horizontal="right" vertical="center" wrapText="1"/>
    </xf>
    <xf numFmtId="3" fontId="7" fillId="3" borderId="4" xfId="0" applyNumberFormat="1" applyFont="1" applyFill="1" applyBorder="1" applyAlignment="1">
      <alignment horizontal="right" vertical="center" wrapText="1"/>
    </xf>
    <xf numFmtId="0" fontId="11" fillId="4" borderId="4" xfId="2" applyFont="1" applyFill="1" applyBorder="1" applyAlignment="1">
      <alignment horizontal="left" vertical="center" wrapText="1"/>
    </xf>
    <xf numFmtId="3" fontId="11" fillId="4" borderId="4" xfId="0" applyNumberFormat="1" applyFont="1" applyFill="1" applyBorder="1" applyAlignment="1">
      <alignment horizontal="right" vertical="center" wrapText="1"/>
    </xf>
    <xf numFmtId="0" fontId="4" fillId="4" borderId="4" xfId="2" applyFont="1" applyFill="1" applyBorder="1" applyAlignment="1">
      <alignment horizontal="left" vertical="center" wrapText="1"/>
    </xf>
    <xf numFmtId="3" fontId="4" fillId="4" borderId="4" xfId="0" applyNumberFormat="1" applyFont="1" applyFill="1" applyBorder="1" applyAlignment="1">
      <alignment horizontal="right" vertical="center" wrapText="1"/>
    </xf>
    <xf numFmtId="3" fontId="7" fillId="4" borderId="4" xfId="0" applyNumberFormat="1" applyFont="1" applyFill="1" applyBorder="1" applyAlignment="1">
      <alignment horizontal="right" vertical="center" wrapText="1"/>
    </xf>
    <xf numFmtId="0" fontId="9" fillId="5" borderId="4" xfId="2" applyFont="1" applyFill="1" applyBorder="1" applyAlignment="1">
      <alignment horizontal="left" vertical="center" wrapText="1"/>
    </xf>
    <xf numFmtId="3" fontId="7" fillId="5" borderId="4" xfId="0" applyNumberFormat="1" applyFont="1" applyFill="1" applyBorder="1" applyAlignment="1">
      <alignment horizontal="right" vertical="center" wrapText="1"/>
    </xf>
    <xf numFmtId="3" fontId="4" fillId="5" borderId="4" xfId="0" applyNumberFormat="1" applyFont="1" applyFill="1" applyBorder="1" applyAlignment="1">
      <alignment horizontal="right" vertical="center" wrapText="1"/>
    </xf>
    <xf numFmtId="0" fontId="14" fillId="6" borderId="4" xfId="2" applyFont="1" applyFill="1" applyBorder="1" applyAlignment="1">
      <alignment horizontal="left" vertical="center" wrapText="1"/>
    </xf>
    <xf numFmtId="3" fontId="4" fillId="6" borderId="4" xfId="0" applyNumberFormat="1" applyFont="1" applyFill="1" applyBorder="1" applyAlignment="1">
      <alignment horizontal="right" vertical="center" wrapText="1"/>
    </xf>
    <xf numFmtId="3" fontId="7" fillId="6" borderId="4" xfId="0" applyNumberFormat="1" applyFont="1" applyFill="1" applyBorder="1" applyAlignment="1">
      <alignment horizontal="right" vertical="center" wrapText="1"/>
    </xf>
    <xf numFmtId="3" fontId="15" fillId="4" borderId="4" xfId="0" applyNumberFormat="1" applyFont="1" applyFill="1" applyBorder="1" applyAlignment="1">
      <alignment horizontal="right" vertical="center" wrapText="1"/>
    </xf>
    <xf numFmtId="0" fontId="9" fillId="4" borderId="4" xfId="2" applyFont="1" applyFill="1" applyBorder="1" applyAlignment="1">
      <alignment horizontal="left" vertical="center" wrapText="1"/>
    </xf>
    <xf numFmtId="0" fontId="14" fillId="9" borderId="4" xfId="2" applyFont="1" applyFill="1" applyBorder="1" applyAlignment="1">
      <alignment horizontal="left" vertical="center" wrapText="1"/>
    </xf>
    <xf numFmtId="3" fontId="4" fillId="9" borderId="4" xfId="0" applyNumberFormat="1" applyFont="1" applyFill="1" applyBorder="1" applyAlignment="1">
      <alignment horizontal="right" vertical="center" wrapText="1"/>
    </xf>
    <xf numFmtId="3" fontId="7" fillId="9" borderId="4" xfId="0" applyNumberFormat="1" applyFont="1" applyFill="1" applyBorder="1" applyAlignment="1">
      <alignment horizontal="right" vertical="center" wrapText="1"/>
    </xf>
    <xf numFmtId="0" fontId="9" fillId="8" borderId="4" xfId="2" applyFont="1" applyFill="1" applyBorder="1" applyAlignment="1">
      <alignment horizontal="left" vertical="center" wrapText="1"/>
    </xf>
    <xf numFmtId="3" fontId="4" fillId="8" borderId="4" xfId="0" applyNumberFormat="1" applyFont="1" applyFill="1" applyBorder="1" applyAlignment="1">
      <alignment horizontal="right" vertical="center" wrapText="1"/>
    </xf>
    <xf numFmtId="3" fontId="7" fillId="8" borderId="4" xfId="0" applyNumberFormat="1" applyFont="1" applyFill="1" applyBorder="1" applyAlignment="1">
      <alignment horizontal="right" vertical="center" wrapText="1"/>
    </xf>
    <xf numFmtId="0" fontId="14" fillId="7" borderId="4" xfId="2" applyFont="1" applyFill="1" applyBorder="1" applyAlignment="1">
      <alignment horizontal="left" vertical="center" wrapText="1"/>
    </xf>
    <xf numFmtId="3" fontId="4" fillId="7" borderId="4" xfId="0" applyNumberFormat="1" applyFont="1" applyFill="1" applyBorder="1" applyAlignment="1">
      <alignment horizontal="right" vertical="center" wrapText="1"/>
    </xf>
    <xf numFmtId="3" fontId="7" fillId="7" borderId="4" xfId="0" applyNumberFormat="1" applyFont="1" applyFill="1" applyBorder="1" applyAlignment="1">
      <alignment horizontal="right" vertical="center" wrapText="1"/>
    </xf>
    <xf numFmtId="3" fontId="4" fillId="6" borderId="2" xfId="0" applyNumberFormat="1" applyFont="1" applyFill="1" applyBorder="1" applyAlignment="1">
      <alignment horizontal="right" vertical="center" wrapText="1"/>
    </xf>
    <xf numFmtId="3" fontId="4" fillId="7" borderId="2" xfId="0" applyNumberFormat="1" applyFont="1" applyFill="1" applyBorder="1" applyAlignment="1">
      <alignment horizontal="right" vertical="center" wrapText="1"/>
    </xf>
    <xf numFmtId="3" fontId="4" fillId="4" borderId="2" xfId="0" applyNumberFormat="1" applyFont="1" applyFill="1" applyBorder="1" applyAlignment="1">
      <alignment horizontal="right" vertical="center" wrapText="1"/>
    </xf>
    <xf numFmtId="3" fontId="7" fillId="4" borderId="2" xfId="0" applyNumberFormat="1" applyFont="1" applyFill="1" applyBorder="1" applyAlignment="1">
      <alignment horizontal="right" vertical="center" wrapText="1"/>
    </xf>
    <xf numFmtId="3" fontId="4" fillId="6" borderId="6" xfId="0" applyNumberFormat="1" applyFont="1" applyFill="1" applyBorder="1" applyAlignment="1">
      <alignment horizontal="right" vertical="center" wrapText="1"/>
    </xf>
    <xf numFmtId="3" fontId="7" fillId="6" borderId="6" xfId="0" applyNumberFormat="1" applyFont="1" applyFill="1" applyBorder="1" applyAlignment="1">
      <alignment horizontal="right" vertical="center" wrapText="1"/>
    </xf>
    <xf numFmtId="3" fontId="12" fillId="4" borderId="4" xfId="0" applyNumberFormat="1" applyFont="1" applyFill="1" applyBorder="1" applyAlignment="1">
      <alignment horizontal="right" vertical="center" wrapText="1"/>
    </xf>
    <xf numFmtId="3" fontId="13" fillId="4" borderId="4" xfId="0" applyNumberFormat="1" applyFont="1" applyFill="1" applyBorder="1" applyAlignment="1">
      <alignment horizontal="right" vertical="center" wrapText="1"/>
    </xf>
    <xf numFmtId="3" fontId="4" fillId="9" borderId="9" xfId="0" applyNumberFormat="1" applyFont="1" applyFill="1" applyBorder="1" applyAlignment="1">
      <alignment horizontal="right" vertical="center" wrapText="1"/>
    </xf>
    <xf numFmtId="3" fontId="7" fillId="9" borderId="9" xfId="0" applyNumberFormat="1" applyFont="1" applyFill="1" applyBorder="1" applyAlignment="1">
      <alignment horizontal="right" vertical="center" wrapText="1"/>
    </xf>
    <xf numFmtId="3" fontId="4" fillId="5" borderId="6" xfId="0" applyNumberFormat="1" applyFont="1" applyFill="1" applyBorder="1" applyAlignment="1">
      <alignment horizontal="right" vertical="center" wrapText="1"/>
    </xf>
    <xf numFmtId="3" fontId="7" fillId="5" borderId="6" xfId="0" applyNumberFormat="1" applyFont="1" applyFill="1" applyBorder="1" applyAlignment="1">
      <alignment horizontal="right" vertical="center" wrapText="1"/>
    </xf>
    <xf numFmtId="3" fontId="4" fillId="6" borderId="3" xfId="0" applyNumberFormat="1" applyFont="1" applyFill="1" applyBorder="1" applyAlignment="1">
      <alignment horizontal="right" vertical="center" wrapText="1"/>
    </xf>
    <xf numFmtId="3" fontId="4" fillId="3" borderId="2" xfId="0" applyNumberFormat="1" applyFont="1" applyFill="1" applyBorder="1" applyAlignment="1">
      <alignment horizontal="right" vertical="center" wrapText="1"/>
    </xf>
    <xf numFmtId="3" fontId="4" fillId="8" borderId="2" xfId="0" applyNumberFormat="1" applyFont="1" applyFill="1" applyBorder="1" applyAlignment="1">
      <alignment horizontal="right" vertical="center" wrapText="1"/>
    </xf>
    <xf numFmtId="3" fontId="15" fillId="4" borderId="2" xfId="0" applyNumberFormat="1" applyFont="1" applyFill="1" applyBorder="1" applyAlignment="1">
      <alignment horizontal="right" vertical="center" wrapText="1"/>
    </xf>
    <xf numFmtId="0" fontId="7" fillId="0" borderId="0" xfId="2" applyFont="1" applyFill="1" applyBorder="1" applyAlignment="1">
      <alignment horizontal="left" wrapText="1"/>
    </xf>
    <xf numFmtId="0" fontId="3" fillId="4" borderId="4" xfId="2" applyFont="1" applyFill="1" applyBorder="1" applyAlignment="1">
      <alignment horizontal="right" vertical="center" wrapText="1"/>
    </xf>
    <xf numFmtId="3" fontId="3" fillId="4" borderId="4" xfId="2" applyNumberFormat="1" applyFont="1" applyFill="1" applyBorder="1" applyAlignment="1">
      <alignment horizontal="right" vertical="center" wrapText="1"/>
    </xf>
    <xf numFmtId="3" fontId="16" fillId="4" borderId="4" xfId="2" applyNumberFormat="1" applyFont="1" applyFill="1" applyBorder="1" applyAlignment="1">
      <alignment horizontal="right" vertical="center" wrapText="1"/>
    </xf>
    <xf numFmtId="10" fontId="18" fillId="4" borderId="4" xfId="1" applyNumberFormat="1" applyFont="1" applyFill="1" applyBorder="1" applyAlignment="1">
      <alignment horizontal="right" vertical="center" wrapText="1"/>
    </xf>
    <xf numFmtId="0" fontId="4" fillId="5" borderId="4" xfId="2" applyFont="1" applyFill="1" applyBorder="1" applyAlignment="1">
      <alignment horizontal="right" vertical="center" wrapText="1"/>
    </xf>
    <xf numFmtId="3" fontId="4" fillId="5" borderId="4" xfId="2" applyNumberFormat="1" applyFont="1" applyFill="1" applyBorder="1" applyAlignment="1">
      <alignment horizontal="right" vertical="center" wrapText="1"/>
    </xf>
    <xf numFmtId="3" fontId="7" fillId="5" borderId="4" xfId="2" applyNumberFormat="1" applyFont="1" applyFill="1" applyBorder="1" applyAlignment="1">
      <alignment horizontal="right" vertical="center" wrapText="1"/>
    </xf>
    <xf numFmtId="10" fontId="18" fillId="5" borderId="4" xfId="1" applyNumberFormat="1" applyFont="1" applyFill="1" applyBorder="1" applyAlignment="1">
      <alignment horizontal="right" vertical="center" wrapText="1"/>
    </xf>
    <xf numFmtId="0" fontId="4" fillId="3" borderId="4" xfId="2" applyFont="1" applyFill="1" applyBorder="1" applyAlignment="1">
      <alignment horizontal="right" vertical="center" wrapText="1"/>
    </xf>
    <xf numFmtId="3" fontId="4" fillId="3" borderId="4" xfId="2" applyNumberFormat="1" applyFont="1" applyFill="1" applyBorder="1" applyAlignment="1">
      <alignment horizontal="right" vertical="center" wrapText="1"/>
    </xf>
    <xf numFmtId="3" fontId="7" fillId="3" borderId="4" xfId="2" applyNumberFormat="1" applyFont="1" applyFill="1" applyBorder="1" applyAlignment="1">
      <alignment horizontal="right" vertical="center" wrapText="1"/>
    </xf>
    <xf numFmtId="10" fontId="18" fillId="3" borderId="4" xfId="1" applyNumberFormat="1" applyFont="1" applyFill="1" applyBorder="1" applyAlignment="1">
      <alignment horizontal="right" vertical="center" wrapText="1"/>
    </xf>
    <xf numFmtId="10" fontId="7" fillId="3" borderId="4" xfId="1" applyNumberFormat="1" applyFont="1" applyFill="1" applyBorder="1" applyAlignment="1">
      <alignment horizontal="right" vertical="center" wrapText="1"/>
    </xf>
    <xf numFmtId="0" fontId="4" fillId="8" borderId="4" xfId="2" applyFont="1" applyFill="1" applyBorder="1" applyAlignment="1">
      <alignment horizontal="right" vertical="center" wrapText="1"/>
    </xf>
    <xf numFmtId="3" fontId="4" fillId="8" borderId="4" xfId="2" applyNumberFormat="1" applyFont="1" applyFill="1" applyBorder="1" applyAlignment="1">
      <alignment horizontal="right" vertical="center" wrapText="1"/>
    </xf>
    <xf numFmtId="3" fontId="7" fillId="8" borderId="4" xfId="2" applyNumberFormat="1" applyFont="1" applyFill="1" applyBorder="1" applyAlignment="1">
      <alignment horizontal="right" vertical="center" wrapText="1"/>
    </xf>
    <xf numFmtId="10" fontId="18" fillId="8" borderId="4" xfId="1" applyNumberFormat="1" applyFont="1" applyFill="1" applyBorder="1" applyAlignment="1">
      <alignment horizontal="right" vertical="center" wrapText="1"/>
    </xf>
    <xf numFmtId="0" fontId="4" fillId="7" borderId="4" xfId="2" applyFont="1" applyFill="1" applyBorder="1" applyAlignment="1">
      <alignment horizontal="right" vertical="center" wrapText="1"/>
    </xf>
    <xf numFmtId="3" fontId="4" fillId="7" borderId="4" xfId="2" applyNumberFormat="1" applyFont="1" applyFill="1" applyBorder="1" applyAlignment="1">
      <alignment horizontal="right" vertical="center" wrapText="1"/>
    </xf>
    <xf numFmtId="3" fontId="7" fillId="7" borderId="4" xfId="2" applyNumberFormat="1" applyFont="1" applyFill="1" applyBorder="1" applyAlignment="1">
      <alignment horizontal="right" vertical="center" wrapText="1"/>
    </xf>
    <xf numFmtId="10" fontId="18" fillId="7" borderId="4" xfId="1" applyNumberFormat="1" applyFont="1" applyFill="1" applyBorder="1" applyAlignment="1">
      <alignment horizontal="right" vertical="center" wrapText="1"/>
    </xf>
    <xf numFmtId="0" fontId="4" fillId="6" borderId="4" xfId="2" applyFont="1" applyFill="1" applyBorder="1" applyAlignment="1">
      <alignment horizontal="right" vertical="center" wrapText="1"/>
    </xf>
    <xf numFmtId="3" fontId="4" fillId="6" borderId="4" xfId="2" applyNumberFormat="1" applyFont="1" applyFill="1" applyBorder="1" applyAlignment="1">
      <alignment horizontal="right" vertical="center" wrapText="1"/>
    </xf>
    <xf numFmtId="3" fontId="7" fillId="6" borderId="4" xfId="2" applyNumberFormat="1" applyFont="1" applyFill="1" applyBorder="1" applyAlignment="1">
      <alignment horizontal="right" vertical="center" wrapText="1"/>
    </xf>
    <xf numFmtId="10" fontId="18" fillId="6" borderId="4" xfId="1" applyNumberFormat="1" applyFont="1" applyFill="1" applyBorder="1" applyAlignment="1">
      <alignment horizontal="right" vertical="center" wrapText="1"/>
    </xf>
    <xf numFmtId="0" fontId="4" fillId="9" borderId="4" xfId="2" applyFont="1" applyFill="1" applyBorder="1" applyAlignment="1">
      <alignment horizontal="right" vertical="center" wrapText="1"/>
    </xf>
    <xf numFmtId="3" fontId="4" fillId="9" borderId="4" xfId="2" applyNumberFormat="1" applyFont="1" applyFill="1" applyBorder="1" applyAlignment="1">
      <alignment horizontal="right" vertical="center" wrapText="1"/>
    </xf>
    <xf numFmtId="3" fontId="7" fillId="9" borderId="4" xfId="2" applyNumberFormat="1" applyFont="1" applyFill="1" applyBorder="1" applyAlignment="1">
      <alignment horizontal="right" vertical="center" wrapText="1"/>
    </xf>
    <xf numFmtId="10" fontId="18" fillId="9" borderId="1" xfId="1" applyNumberFormat="1" applyFont="1" applyFill="1" applyBorder="1" applyAlignment="1">
      <alignment horizontal="right" vertical="center" wrapText="1"/>
    </xf>
    <xf numFmtId="10" fontId="18" fillId="9" borderId="4" xfId="1" applyNumberFormat="1" applyFont="1" applyFill="1" applyBorder="1" applyAlignment="1">
      <alignment horizontal="right" vertical="center" wrapText="1"/>
    </xf>
    <xf numFmtId="10" fontId="18" fillId="9" borderId="3" xfId="1" applyNumberFormat="1" applyFont="1" applyFill="1" applyBorder="1" applyAlignment="1">
      <alignment horizontal="right" vertical="center" wrapText="1"/>
    </xf>
    <xf numFmtId="0" fontId="6" fillId="0" borderId="0" xfId="2" applyFont="1" applyFill="1" applyBorder="1" applyAlignment="1">
      <alignment horizontal="left" wrapText="1"/>
    </xf>
    <xf numFmtId="14" fontId="4" fillId="7" borderId="2" xfId="0" applyNumberFormat="1" applyFont="1" applyFill="1" applyBorder="1" applyAlignment="1">
      <alignment horizontal="center" vertical="center" wrapText="1"/>
    </xf>
    <xf numFmtId="0" fontId="3" fillId="2" borderId="2" xfId="2" applyFont="1" applyFill="1" applyBorder="1" applyAlignment="1">
      <alignment horizontal="center" vertical="center" wrapText="1"/>
    </xf>
    <xf numFmtId="0" fontId="6" fillId="0" borderId="0" xfId="2" applyFont="1" applyFill="1" applyBorder="1" applyAlignment="1">
      <alignment horizontal="right" wrapText="1"/>
    </xf>
    <xf numFmtId="0" fontId="4" fillId="4" borderId="6" xfId="2" applyFont="1" applyFill="1" applyBorder="1" applyAlignment="1">
      <alignment horizontal="left" vertical="center" wrapText="1"/>
    </xf>
    <xf numFmtId="0" fontId="9" fillId="5" borderId="6" xfId="2" applyFont="1" applyFill="1" applyBorder="1" applyAlignment="1">
      <alignment horizontal="left" vertical="center" wrapText="1"/>
    </xf>
    <xf numFmtId="0" fontId="14" fillId="6" borderId="6" xfId="2" applyFont="1" applyFill="1" applyBorder="1" applyAlignment="1">
      <alignment horizontal="left" vertical="center" wrapText="1"/>
    </xf>
    <xf numFmtId="0" fontId="14" fillId="9" borderId="9" xfId="2" applyFont="1" applyFill="1" applyBorder="1" applyAlignment="1">
      <alignment horizontal="left" vertical="center" wrapText="1"/>
    </xf>
    <xf numFmtId="14" fontId="4" fillId="7" borderId="3" xfId="0" applyNumberFormat="1" applyFont="1" applyFill="1" applyBorder="1" applyAlignment="1">
      <alignment horizontal="center" vertical="center" wrapText="1"/>
    </xf>
    <xf numFmtId="14" fontId="14" fillId="7" borderId="3" xfId="0" applyNumberFormat="1" applyFont="1" applyFill="1" applyBorder="1" applyAlignment="1">
      <alignment horizontal="center" vertical="center" wrapText="1"/>
    </xf>
    <xf numFmtId="3" fontId="7" fillId="6" borderId="2" xfId="0" applyNumberFormat="1" applyFont="1" applyFill="1" applyBorder="1" applyAlignment="1">
      <alignment horizontal="right" vertical="center" wrapText="1"/>
    </xf>
    <xf numFmtId="1" fontId="14" fillId="6" borderId="5" xfId="2" applyNumberFormat="1" applyFont="1" applyFill="1" applyBorder="1" applyAlignment="1">
      <alignment horizontal="center" vertical="center" wrapText="1"/>
    </xf>
    <xf numFmtId="1" fontId="14" fillId="6" borderId="2" xfId="2" applyNumberFormat="1" applyFont="1" applyFill="1" applyBorder="1" applyAlignment="1">
      <alignment horizontal="center" vertical="center" wrapText="1"/>
    </xf>
    <xf numFmtId="0" fontId="8" fillId="2" borderId="1" xfId="2" applyFont="1" applyFill="1" applyBorder="1" applyAlignment="1">
      <alignment horizontal="center" vertical="center" wrapText="1"/>
    </xf>
    <xf numFmtId="0" fontId="8" fillId="2" borderId="2" xfId="2" applyFont="1" applyFill="1" applyBorder="1" applyAlignment="1">
      <alignment horizontal="center" vertical="center" wrapText="1"/>
    </xf>
    <xf numFmtId="0" fontId="5" fillId="2" borderId="2" xfId="2" applyFont="1" applyFill="1" applyBorder="1" applyAlignment="1">
      <alignment horizontal="center" vertical="center" wrapText="1"/>
    </xf>
    <xf numFmtId="0" fontId="22" fillId="2" borderId="2" xfId="2" applyFont="1" applyFill="1" applyBorder="1" applyAlignment="1">
      <alignment horizontal="center" vertical="center" wrapText="1"/>
    </xf>
    <xf numFmtId="1" fontId="6" fillId="0" borderId="0" xfId="2" applyNumberFormat="1" applyFont="1" applyFill="1" applyBorder="1" applyAlignment="1">
      <alignment horizontal="left" vertical="center" wrapText="1"/>
    </xf>
    <xf numFmtId="0" fontId="6" fillId="0" borderId="8" xfId="2" applyFont="1" applyFill="1" applyBorder="1" applyAlignment="1">
      <alignment horizontal="right" wrapText="1"/>
    </xf>
    <xf numFmtId="0" fontId="6" fillId="0" borderId="0" xfId="2" applyFont="1" applyFill="1" applyBorder="1" applyAlignment="1">
      <alignment horizontal="right" wrapText="1"/>
    </xf>
    <xf numFmtId="0" fontId="4" fillId="4" borderId="9" xfId="2" applyFont="1" applyFill="1" applyBorder="1" applyAlignment="1">
      <alignment horizontal="center" vertical="center" wrapText="1"/>
    </xf>
    <xf numFmtId="0" fontId="4" fillId="4" borderId="6" xfId="2" applyFont="1" applyFill="1" applyBorder="1" applyAlignment="1">
      <alignment horizontal="center" vertical="center" wrapText="1"/>
    </xf>
    <xf numFmtId="0" fontId="4" fillId="4" borderId="9" xfId="2" applyFont="1" applyFill="1" applyBorder="1" applyAlignment="1">
      <alignment horizontal="left" vertical="center" wrapText="1"/>
    </xf>
    <xf numFmtId="0" fontId="4" fillId="4" borderId="6" xfId="2" applyFont="1" applyFill="1" applyBorder="1" applyAlignment="1">
      <alignment horizontal="left" vertical="center" wrapText="1"/>
    </xf>
    <xf numFmtId="0" fontId="4" fillId="5" borderId="9" xfId="2" applyFont="1" applyFill="1" applyBorder="1" applyAlignment="1">
      <alignment horizontal="center" vertical="center" wrapText="1"/>
    </xf>
    <xf numFmtId="0" fontId="4" fillId="5" borderId="6" xfId="2" applyFont="1" applyFill="1" applyBorder="1" applyAlignment="1">
      <alignment horizontal="center" vertical="center" wrapText="1"/>
    </xf>
    <xf numFmtId="0" fontId="9" fillId="5" borderId="9" xfId="2" applyFont="1" applyFill="1" applyBorder="1" applyAlignment="1">
      <alignment horizontal="left" vertical="center" wrapText="1"/>
    </xf>
    <xf numFmtId="0" fontId="9" fillId="5" borderId="6" xfId="2" applyFont="1" applyFill="1" applyBorder="1" applyAlignment="1">
      <alignment horizontal="left" vertical="center" wrapText="1"/>
    </xf>
    <xf numFmtId="0" fontId="4" fillId="3" borderId="9" xfId="2" applyFont="1" applyFill="1" applyBorder="1" applyAlignment="1">
      <alignment horizontal="center" vertical="center" wrapText="1"/>
    </xf>
    <xf numFmtId="0" fontId="4" fillId="3" borderId="6" xfId="2" applyFont="1" applyFill="1" applyBorder="1" applyAlignment="1">
      <alignment horizontal="center" vertical="center" wrapText="1"/>
    </xf>
    <xf numFmtId="0" fontId="9" fillId="3" borderId="9" xfId="2" applyFont="1" applyFill="1" applyBorder="1" applyAlignment="1">
      <alignment horizontal="left" vertical="center" wrapText="1"/>
    </xf>
    <xf numFmtId="0" fontId="9" fillId="3" borderId="6" xfId="2" applyFont="1" applyFill="1" applyBorder="1" applyAlignment="1">
      <alignment horizontal="left" vertical="center" wrapText="1"/>
    </xf>
    <xf numFmtId="0" fontId="4" fillId="8" borderId="9" xfId="2" applyFont="1" applyFill="1" applyBorder="1" applyAlignment="1">
      <alignment horizontal="center" vertical="center" wrapText="1"/>
    </xf>
    <xf numFmtId="0" fontId="4" fillId="8" borderId="6" xfId="2" applyFont="1" applyFill="1" applyBorder="1" applyAlignment="1">
      <alignment horizontal="center" vertical="center" wrapText="1"/>
    </xf>
    <xf numFmtId="0" fontId="9" fillId="8" borderId="9" xfId="2" applyFont="1" applyFill="1" applyBorder="1" applyAlignment="1">
      <alignment horizontal="left" vertical="center" wrapText="1"/>
    </xf>
    <xf numFmtId="0" fontId="9" fillId="8" borderId="6" xfId="2" applyFont="1" applyFill="1" applyBorder="1" applyAlignment="1">
      <alignment horizontal="left" vertical="center" wrapText="1"/>
    </xf>
    <xf numFmtId="0" fontId="6" fillId="0" borderId="10" xfId="2" applyFont="1" applyFill="1" applyBorder="1" applyAlignment="1">
      <alignment horizontal="left" vertical="center" wrapText="1"/>
    </xf>
    <xf numFmtId="0" fontId="4" fillId="7" borderId="9" xfId="2" applyFont="1" applyFill="1" applyBorder="1" applyAlignment="1">
      <alignment horizontal="center" vertical="center" wrapText="1"/>
    </xf>
    <xf numFmtId="0" fontId="4" fillId="7" borderId="6" xfId="2" applyFont="1" applyFill="1" applyBorder="1" applyAlignment="1">
      <alignment horizontal="center" vertical="center" wrapText="1"/>
    </xf>
    <xf numFmtId="0" fontId="14" fillId="7" borderId="9" xfId="2" applyFont="1" applyFill="1" applyBorder="1" applyAlignment="1">
      <alignment horizontal="left" vertical="center" wrapText="1"/>
    </xf>
    <xf numFmtId="0" fontId="14" fillId="7" borderId="6" xfId="2" applyFont="1" applyFill="1" applyBorder="1" applyAlignment="1">
      <alignment horizontal="left" vertical="center" wrapText="1"/>
    </xf>
    <xf numFmtId="0" fontId="4" fillId="6" borderId="9" xfId="2" applyFont="1" applyFill="1" applyBorder="1" applyAlignment="1">
      <alignment horizontal="center" vertical="center" wrapText="1"/>
    </xf>
    <xf numFmtId="0" fontId="4" fillId="6" borderId="6" xfId="2" applyFont="1" applyFill="1" applyBorder="1" applyAlignment="1">
      <alignment horizontal="center" vertical="center" wrapText="1"/>
    </xf>
    <xf numFmtId="0" fontId="14" fillId="6" borderId="9" xfId="2" applyFont="1" applyFill="1" applyBorder="1" applyAlignment="1">
      <alignment horizontal="left" vertical="center" wrapText="1"/>
    </xf>
    <xf numFmtId="0" fontId="14" fillId="6" borderId="6" xfId="2" applyFont="1" applyFill="1" applyBorder="1" applyAlignment="1">
      <alignment horizontal="left" vertical="center" wrapText="1"/>
    </xf>
    <xf numFmtId="0" fontId="4" fillId="9" borderId="9" xfId="2" applyFont="1" applyFill="1" applyBorder="1" applyAlignment="1">
      <alignment horizontal="center" vertical="center" wrapText="1"/>
    </xf>
    <xf numFmtId="0" fontId="4" fillId="9" borderId="6" xfId="2" applyFont="1" applyFill="1" applyBorder="1" applyAlignment="1">
      <alignment horizontal="center" vertical="center" wrapText="1"/>
    </xf>
    <xf numFmtId="0" fontId="14" fillId="9" borderId="9" xfId="2" applyFont="1" applyFill="1" applyBorder="1" applyAlignment="1">
      <alignment horizontal="left" vertical="center" wrapText="1"/>
    </xf>
    <xf numFmtId="0" fontId="14" fillId="9" borderId="6" xfId="2" applyFont="1" applyFill="1" applyBorder="1" applyAlignment="1">
      <alignment horizontal="left" vertical="center" wrapText="1"/>
    </xf>
  </cellXfs>
  <cellStyles count="3">
    <cellStyle name="Normal" xfId="0" builtinId="0"/>
    <cellStyle name="Normal 2" xfId="2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7621</xdr:colOff>
      <xdr:row>0</xdr:row>
      <xdr:rowOff>68487</xdr:rowOff>
    </xdr:from>
    <xdr:to>
      <xdr:col>1</xdr:col>
      <xdr:colOff>535112</xdr:colOff>
      <xdr:row>0</xdr:row>
      <xdr:rowOff>594360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2421" y="68487"/>
          <a:ext cx="527491" cy="525873"/>
        </a:xfrm>
        <a:prstGeom prst="rect">
          <a:avLst/>
        </a:prstGeom>
      </xdr:spPr>
    </xdr:pic>
    <xdr:clientData/>
  </xdr:twoCellAnchor>
  <xdr:oneCellAnchor>
    <xdr:from>
      <xdr:col>8</xdr:col>
      <xdr:colOff>438150</xdr:colOff>
      <xdr:row>3</xdr:row>
      <xdr:rowOff>200025</xdr:rowOff>
    </xdr:from>
    <xdr:ext cx="184731" cy="264560"/>
    <xdr:sp macro="" textlink="">
      <xdr:nvSpPr>
        <xdr:cNvPr id="3" name="CuadroTexto 2"/>
        <xdr:cNvSpPr txBox="1"/>
      </xdr:nvSpPr>
      <xdr:spPr>
        <a:xfrm>
          <a:off x="10744200" y="1076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ES" sz="1100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96"/>
  <sheetViews>
    <sheetView showGridLines="0" tabSelected="1" topLeftCell="A4" zoomScaleNormal="100" workbookViewId="0">
      <selection activeCell="X37" sqref="X37"/>
    </sheetView>
  </sheetViews>
  <sheetFormatPr baseColWidth="10" defaultRowHeight="15.75" x14ac:dyDescent="0.25"/>
  <cols>
    <col min="1" max="1" width="4.5703125" style="102" customWidth="1"/>
    <col min="2" max="2" width="21.42578125" style="103" customWidth="1"/>
    <col min="3" max="3" width="9.42578125" style="103" customWidth="1"/>
    <col min="4" max="4" width="67.140625" style="208" customWidth="1"/>
    <col min="5" max="5" width="12.7109375" style="95" customWidth="1"/>
    <col min="6" max="6" width="13.85546875" style="95" customWidth="1"/>
    <col min="7" max="9" width="12.7109375" style="95" customWidth="1"/>
    <col min="10" max="10" width="16.140625" style="95" customWidth="1"/>
    <col min="11" max="15" width="14.5703125" style="95" customWidth="1"/>
    <col min="16" max="16" width="12.42578125" style="95" customWidth="1"/>
    <col min="17" max="17" width="21.28515625" style="95" customWidth="1"/>
    <col min="18" max="18" width="13.7109375" style="95" customWidth="1"/>
    <col min="19" max="19" width="16.140625" style="95" customWidth="1"/>
    <col min="20" max="21" width="14.5703125" style="95" customWidth="1"/>
    <col min="22" max="22" width="12.42578125" style="158" customWidth="1"/>
    <col min="23" max="24" width="15.42578125" style="95" customWidth="1"/>
    <col min="25" max="25" width="14.5703125" style="95" customWidth="1"/>
    <col min="26" max="26" width="33" style="95" customWidth="1"/>
    <col min="27" max="27" width="38.140625" style="95" customWidth="1"/>
    <col min="28" max="16384" width="11.42578125" style="15"/>
  </cols>
  <sheetData>
    <row r="1" spans="1:27" s="3" customFormat="1" ht="47.25" customHeight="1" thickBot="1" x14ac:dyDescent="0.3">
      <c r="A1" s="1"/>
      <c r="B1" s="2"/>
      <c r="C1" s="2"/>
      <c r="D1" s="255" t="s">
        <v>0</v>
      </c>
      <c r="E1" s="255"/>
      <c r="F1" s="255"/>
      <c r="G1" s="255"/>
      <c r="H1" s="255"/>
      <c r="I1" s="255"/>
      <c r="J1" s="255"/>
      <c r="K1" s="255"/>
      <c r="L1" s="255"/>
      <c r="M1" s="255"/>
      <c r="N1" s="255"/>
      <c r="O1" s="255"/>
      <c r="P1" s="255"/>
      <c r="Q1" s="255"/>
      <c r="R1" s="255"/>
      <c r="S1" s="255"/>
      <c r="T1" s="255"/>
      <c r="U1" s="255"/>
      <c r="V1" s="255"/>
      <c r="W1" s="255"/>
      <c r="X1" s="255"/>
      <c r="Y1" s="255"/>
      <c r="Z1" s="255"/>
      <c r="AA1" s="164"/>
    </row>
    <row r="2" spans="1:27" s="3" customFormat="1" ht="47.25" customHeight="1" thickBot="1" x14ac:dyDescent="0.3">
      <c r="A2" s="1"/>
      <c r="B2" s="2"/>
      <c r="C2" s="2"/>
      <c r="D2" s="256" t="s">
        <v>226</v>
      </c>
      <c r="E2" s="256"/>
      <c r="F2" s="256"/>
      <c r="G2" s="256"/>
      <c r="H2" s="256"/>
      <c r="I2" s="256"/>
      <c r="J2" s="256"/>
      <c r="K2" s="256"/>
      <c r="L2" s="256"/>
      <c r="M2" s="256"/>
      <c r="N2" s="256"/>
      <c r="O2" s="256"/>
      <c r="P2" s="256"/>
      <c r="Q2" s="256"/>
      <c r="R2" s="256"/>
      <c r="S2" s="256"/>
      <c r="T2" s="256"/>
      <c r="U2" s="256"/>
      <c r="V2" s="256"/>
      <c r="W2" s="256"/>
      <c r="X2" s="256"/>
      <c r="Y2" s="256"/>
      <c r="Z2" s="256"/>
      <c r="AA2" s="242" t="s">
        <v>243</v>
      </c>
    </row>
    <row r="3" spans="1:27" s="3" customFormat="1" ht="21.75" customHeight="1" thickBot="1" x14ac:dyDescent="0.3">
      <c r="A3" s="253" t="s">
        <v>227</v>
      </c>
      <c r="B3" s="254"/>
      <c r="C3" s="254"/>
      <c r="D3" s="254"/>
      <c r="E3" s="254"/>
      <c r="F3" s="254"/>
      <c r="G3" s="254"/>
      <c r="H3" s="254"/>
      <c r="I3" s="254"/>
      <c r="J3" s="254"/>
      <c r="K3" s="254"/>
      <c r="L3" s="254"/>
      <c r="M3" s="254"/>
      <c r="N3" s="254"/>
      <c r="O3" s="254"/>
      <c r="P3" s="254"/>
      <c r="Q3" s="254"/>
      <c r="R3" s="254"/>
      <c r="S3" s="254"/>
      <c r="T3" s="254"/>
      <c r="U3" s="254"/>
      <c r="V3" s="254"/>
      <c r="W3" s="254"/>
      <c r="X3" s="254"/>
      <c r="Y3" s="254"/>
      <c r="Z3" s="254"/>
      <c r="AA3" s="254"/>
    </row>
    <row r="4" spans="1:27" s="3" customFormat="1" ht="90.75" thickBot="1" x14ac:dyDescent="0.3">
      <c r="A4" s="4" t="s">
        <v>1</v>
      </c>
      <c r="B4" s="2" t="s">
        <v>2</v>
      </c>
      <c r="C4" s="5" t="s">
        <v>127</v>
      </c>
      <c r="D4" s="166" t="s">
        <v>3</v>
      </c>
      <c r="E4" s="6" t="s">
        <v>4</v>
      </c>
      <c r="F4" s="7" t="s">
        <v>5</v>
      </c>
      <c r="G4" s="7" t="s">
        <v>6</v>
      </c>
      <c r="H4" s="7" t="s">
        <v>7</v>
      </c>
      <c r="I4" s="7" t="s">
        <v>8</v>
      </c>
      <c r="J4" s="6" t="s">
        <v>236</v>
      </c>
      <c r="K4" s="6" t="s">
        <v>214</v>
      </c>
      <c r="L4" s="6" t="s">
        <v>9</v>
      </c>
      <c r="M4" s="6" t="s">
        <v>10</v>
      </c>
      <c r="N4" s="6" t="s">
        <v>124</v>
      </c>
      <c r="O4" s="6" t="s">
        <v>207</v>
      </c>
      <c r="P4" s="7" t="s">
        <v>11</v>
      </c>
      <c r="Q4" s="7" t="s">
        <v>12</v>
      </c>
      <c r="R4" s="7" t="s">
        <v>13</v>
      </c>
      <c r="S4" s="6" t="s">
        <v>212</v>
      </c>
      <c r="T4" s="6" t="s">
        <v>213</v>
      </c>
      <c r="U4" s="6" t="s">
        <v>214</v>
      </c>
      <c r="V4" s="7" t="s">
        <v>15</v>
      </c>
      <c r="W4" s="6" t="s">
        <v>224</v>
      </c>
      <c r="X4" s="6" t="s">
        <v>225</v>
      </c>
      <c r="Y4" s="6" t="s">
        <v>215</v>
      </c>
      <c r="Z4" s="7" t="s">
        <v>211</v>
      </c>
      <c r="AA4" s="7" t="s">
        <v>14</v>
      </c>
    </row>
    <row r="5" spans="1:27" ht="90.75" thickBot="1" x14ac:dyDescent="0.3">
      <c r="A5" s="8">
        <v>1</v>
      </c>
      <c r="B5" s="9">
        <v>30000045011981</v>
      </c>
      <c r="C5" s="10">
        <v>3</v>
      </c>
      <c r="D5" s="167" t="s">
        <v>16</v>
      </c>
      <c r="E5" s="11" t="s">
        <v>17</v>
      </c>
      <c r="F5" s="168">
        <v>22000</v>
      </c>
      <c r="G5" s="169">
        <v>15000</v>
      </c>
      <c r="H5" s="169">
        <v>7000</v>
      </c>
      <c r="I5" s="168">
        <v>350</v>
      </c>
      <c r="J5" s="12">
        <v>42822</v>
      </c>
      <c r="K5" s="12">
        <v>43049</v>
      </c>
      <c r="L5" s="12">
        <v>43165</v>
      </c>
      <c r="M5" s="13">
        <v>43465</v>
      </c>
      <c r="N5" s="12" t="s">
        <v>125</v>
      </c>
      <c r="O5" s="12">
        <v>43465</v>
      </c>
      <c r="P5" s="14" t="s">
        <v>126</v>
      </c>
      <c r="Q5" s="14" t="s">
        <v>130</v>
      </c>
      <c r="R5" s="14" t="s">
        <v>17</v>
      </c>
      <c r="S5" s="12">
        <v>43620</v>
      </c>
      <c r="T5" s="12">
        <v>45085</v>
      </c>
      <c r="U5" s="12"/>
      <c r="V5" s="117" t="s">
        <v>17</v>
      </c>
      <c r="W5" s="131" t="s">
        <v>237</v>
      </c>
      <c r="X5" s="12" t="s">
        <v>204</v>
      </c>
      <c r="Y5" s="128">
        <v>45085</v>
      </c>
      <c r="Z5" s="110" t="s">
        <v>131</v>
      </c>
      <c r="AA5" s="110" t="s">
        <v>232</v>
      </c>
    </row>
    <row r="6" spans="1:27" s="19" customFormat="1" ht="75.75" thickBot="1" x14ac:dyDescent="0.3">
      <c r="A6" s="8">
        <v>2</v>
      </c>
      <c r="B6" s="71">
        <v>30001955011994</v>
      </c>
      <c r="C6" s="16">
        <v>1</v>
      </c>
      <c r="D6" s="170" t="s">
        <v>20</v>
      </c>
      <c r="E6" s="82" t="s">
        <v>163</v>
      </c>
      <c r="F6" s="171">
        <v>60</v>
      </c>
      <c r="G6" s="171" t="s">
        <v>21</v>
      </c>
      <c r="H6" s="171" t="s">
        <v>21</v>
      </c>
      <c r="I6" s="171">
        <v>8</v>
      </c>
      <c r="J6" s="17"/>
      <c r="K6" s="17"/>
      <c r="L6" s="17">
        <v>34597</v>
      </c>
      <c r="M6" s="17">
        <v>34699</v>
      </c>
      <c r="N6" s="17" t="s">
        <v>128</v>
      </c>
      <c r="O6" s="17" t="s">
        <v>129</v>
      </c>
      <c r="P6" s="18" t="s">
        <v>126</v>
      </c>
      <c r="Q6" s="18" t="s">
        <v>22</v>
      </c>
      <c r="R6" s="18" t="s">
        <v>160</v>
      </c>
      <c r="S6" s="17" t="s">
        <v>21</v>
      </c>
      <c r="T6" s="17" t="s">
        <v>21</v>
      </c>
      <c r="U6" s="17" t="s">
        <v>21</v>
      </c>
      <c r="V6" s="18" t="s">
        <v>23</v>
      </c>
      <c r="W6" s="17" t="s">
        <v>21</v>
      </c>
      <c r="X6" s="17" t="s">
        <v>21</v>
      </c>
      <c r="Y6" s="17" t="s">
        <v>21</v>
      </c>
      <c r="Z6" s="18" t="s">
        <v>134</v>
      </c>
      <c r="AA6" s="18" t="s">
        <v>145</v>
      </c>
    </row>
    <row r="7" spans="1:27" s="25" customFormat="1" ht="30.75" thickBot="1" x14ac:dyDescent="0.3">
      <c r="A7" s="8">
        <v>3</v>
      </c>
      <c r="B7" s="20">
        <v>30000945011981</v>
      </c>
      <c r="C7" s="16">
        <v>1</v>
      </c>
      <c r="D7" s="172" t="s">
        <v>24</v>
      </c>
      <c r="E7" s="21" t="s">
        <v>17</v>
      </c>
      <c r="F7" s="173" t="s">
        <v>21</v>
      </c>
      <c r="G7" s="174" t="s">
        <v>21</v>
      </c>
      <c r="H7" s="174" t="s">
        <v>21</v>
      </c>
      <c r="I7" s="173" t="s">
        <v>21</v>
      </c>
      <c r="J7" s="22"/>
      <c r="K7" s="22"/>
      <c r="L7" s="22">
        <v>34200</v>
      </c>
      <c r="M7" s="23">
        <v>34334</v>
      </c>
      <c r="N7" s="23" t="s">
        <v>128</v>
      </c>
      <c r="O7" s="23" t="s">
        <v>129</v>
      </c>
      <c r="P7" s="24" t="s">
        <v>126</v>
      </c>
      <c r="Q7" s="24" t="s">
        <v>22</v>
      </c>
      <c r="R7" s="24" t="s">
        <v>23</v>
      </c>
      <c r="S7" s="22" t="s">
        <v>21</v>
      </c>
      <c r="T7" s="22" t="s">
        <v>21</v>
      </c>
      <c r="U7" s="22" t="s">
        <v>21</v>
      </c>
      <c r="V7" s="44" t="s">
        <v>23</v>
      </c>
      <c r="W7" s="22" t="s">
        <v>21</v>
      </c>
      <c r="X7" s="22" t="s">
        <v>21</v>
      </c>
      <c r="Y7" s="22" t="s">
        <v>21</v>
      </c>
      <c r="Z7" s="44" t="s">
        <v>134</v>
      </c>
      <c r="AA7" s="44" t="s">
        <v>21</v>
      </c>
    </row>
    <row r="8" spans="1:27" s="25" customFormat="1" ht="30.75" thickBot="1" x14ac:dyDescent="0.3">
      <c r="A8" s="8">
        <v>4</v>
      </c>
      <c r="B8" s="26">
        <v>30002485011999</v>
      </c>
      <c r="C8" s="27">
        <v>1</v>
      </c>
      <c r="D8" s="244" t="s">
        <v>25</v>
      </c>
      <c r="E8" s="21" t="s">
        <v>17</v>
      </c>
      <c r="F8" s="173">
        <v>23</v>
      </c>
      <c r="G8" s="174" t="s">
        <v>21</v>
      </c>
      <c r="H8" s="174" t="s">
        <v>21</v>
      </c>
      <c r="I8" s="173">
        <v>1</v>
      </c>
      <c r="J8" s="22"/>
      <c r="K8" s="22"/>
      <c r="L8" s="22">
        <v>38355</v>
      </c>
      <c r="M8" s="23">
        <v>39447</v>
      </c>
      <c r="N8" s="23" t="s">
        <v>128</v>
      </c>
      <c r="O8" s="23" t="s">
        <v>129</v>
      </c>
      <c r="P8" s="24" t="s">
        <v>126</v>
      </c>
      <c r="Q8" s="24" t="s">
        <v>22</v>
      </c>
      <c r="R8" s="24" t="s">
        <v>23</v>
      </c>
      <c r="S8" s="22" t="s">
        <v>21</v>
      </c>
      <c r="T8" s="22" t="s">
        <v>21</v>
      </c>
      <c r="U8" s="22" t="s">
        <v>21</v>
      </c>
      <c r="V8" s="44" t="s">
        <v>23</v>
      </c>
      <c r="W8" s="22" t="s">
        <v>21</v>
      </c>
      <c r="X8" s="22" t="s">
        <v>21</v>
      </c>
      <c r="Y8" s="22" t="s">
        <v>21</v>
      </c>
      <c r="Z8" s="44" t="s">
        <v>135</v>
      </c>
      <c r="AA8" s="44" t="s">
        <v>21</v>
      </c>
    </row>
    <row r="9" spans="1:27" ht="16.5" thickBot="1" x14ac:dyDescent="0.3">
      <c r="A9" s="8">
        <v>5</v>
      </c>
      <c r="B9" s="9">
        <v>30002505012000</v>
      </c>
      <c r="C9" s="10">
        <v>3</v>
      </c>
      <c r="D9" s="167" t="s">
        <v>26</v>
      </c>
      <c r="E9" s="11" t="s">
        <v>17</v>
      </c>
      <c r="F9" s="168">
        <v>205</v>
      </c>
      <c r="G9" s="169">
        <v>140</v>
      </c>
      <c r="H9" s="169">
        <v>65</v>
      </c>
      <c r="I9" s="168">
        <v>22</v>
      </c>
      <c r="J9" s="12">
        <v>43201</v>
      </c>
      <c r="K9" s="12">
        <v>43483</v>
      </c>
      <c r="L9" s="28">
        <v>43648</v>
      </c>
      <c r="M9" s="13">
        <v>44196</v>
      </c>
      <c r="N9" s="12" t="s">
        <v>125</v>
      </c>
      <c r="O9" s="12">
        <v>44165</v>
      </c>
      <c r="P9" s="14" t="s">
        <v>18</v>
      </c>
      <c r="Q9" s="14" t="s">
        <v>130</v>
      </c>
      <c r="R9" s="14" t="s">
        <v>17</v>
      </c>
      <c r="S9" s="12" t="s">
        <v>21</v>
      </c>
      <c r="T9" s="28" t="s">
        <v>21</v>
      </c>
      <c r="U9" s="12"/>
      <c r="V9" s="111" t="s">
        <v>17</v>
      </c>
      <c r="W9" s="112" t="s">
        <v>208</v>
      </c>
      <c r="X9" s="112" t="s">
        <v>209</v>
      </c>
      <c r="Y9" s="112">
        <v>44991</v>
      </c>
      <c r="Z9" s="14" t="s">
        <v>27</v>
      </c>
      <c r="AA9" s="14" t="s">
        <v>21</v>
      </c>
    </row>
    <row r="10" spans="1:27" ht="30.75" thickBot="1" x14ac:dyDescent="0.3">
      <c r="A10" s="8">
        <v>6</v>
      </c>
      <c r="B10" s="34">
        <v>30000115011981</v>
      </c>
      <c r="C10" s="35">
        <v>6</v>
      </c>
      <c r="D10" s="178" t="s">
        <v>28</v>
      </c>
      <c r="E10" s="36" t="s">
        <v>17</v>
      </c>
      <c r="F10" s="192">
        <v>450</v>
      </c>
      <c r="G10" s="180">
        <v>405</v>
      </c>
      <c r="H10" s="250">
        <v>45</v>
      </c>
      <c r="I10" s="179">
        <v>35</v>
      </c>
      <c r="J10" s="37" t="s">
        <v>21</v>
      </c>
      <c r="K10" s="37">
        <v>44553</v>
      </c>
      <c r="L10" s="37">
        <v>44636</v>
      </c>
      <c r="M10" s="92">
        <v>45291</v>
      </c>
      <c r="N10" s="37" t="s">
        <v>150</v>
      </c>
      <c r="O10" s="37" t="s">
        <v>21</v>
      </c>
      <c r="P10" s="39" t="s">
        <v>18</v>
      </c>
      <c r="Q10" s="39" t="s">
        <v>156</v>
      </c>
      <c r="R10" s="39" t="s">
        <v>17</v>
      </c>
      <c r="S10" s="37" t="s">
        <v>21</v>
      </c>
      <c r="T10" s="37">
        <v>44553</v>
      </c>
      <c r="U10" s="37"/>
      <c r="V10" s="122" t="s">
        <v>17</v>
      </c>
      <c r="W10" s="129" t="s">
        <v>30</v>
      </c>
      <c r="X10" s="129" t="s">
        <v>30</v>
      </c>
      <c r="Y10" s="129">
        <v>44343</v>
      </c>
      <c r="Z10" s="39" t="s">
        <v>27</v>
      </c>
      <c r="AA10" s="39" t="s">
        <v>21</v>
      </c>
    </row>
    <row r="11" spans="1:27" s="40" customFormat="1" ht="30.75" thickBot="1" x14ac:dyDescent="0.3">
      <c r="A11" s="8">
        <v>7</v>
      </c>
      <c r="B11" s="34">
        <v>30000955011981</v>
      </c>
      <c r="C11" s="35">
        <v>6</v>
      </c>
      <c r="D11" s="178" t="s">
        <v>31</v>
      </c>
      <c r="E11" s="36" t="s">
        <v>17</v>
      </c>
      <c r="F11" s="179">
        <v>1000</v>
      </c>
      <c r="G11" s="180">
        <v>500</v>
      </c>
      <c r="H11" s="180">
        <v>500</v>
      </c>
      <c r="I11" s="179">
        <v>148</v>
      </c>
      <c r="J11" s="37">
        <v>44545</v>
      </c>
      <c r="K11" s="37">
        <v>44545</v>
      </c>
      <c r="L11" s="37">
        <v>44730</v>
      </c>
      <c r="M11" s="38">
        <v>45291</v>
      </c>
      <c r="N11" s="37" t="s">
        <v>128</v>
      </c>
      <c r="O11" s="38" t="s">
        <v>21</v>
      </c>
      <c r="P11" s="39" t="s">
        <v>18</v>
      </c>
      <c r="Q11" s="39" t="s">
        <v>32</v>
      </c>
      <c r="R11" s="39" t="s">
        <v>17</v>
      </c>
      <c r="S11" s="37" t="s">
        <v>21</v>
      </c>
      <c r="T11" s="37" t="s">
        <v>21</v>
      </c>
      <c r="U11" s="37" t="s">
        <v>21</v>
      </c>
      <c r="V11" s="39" t="s">
        <v>23</v>
      </c>
      <c r="W11" s="37" t="s">
        <v>21</v>
      </c>
      <c r="X11" s="37" t="s">
        <v>21</v>
      </c>
      <c r="Y11" s="37" t="s">
        <v>21</v>
      </c>
      <c r="Z11" s="39" t="s">
        <v>33</v>
      </c>
      <c r="AA11" s="39" t="s">
        <v>21</v>
      </c>
    </row>
    <row r="12" spans="1:27" s="41" customFormat="1" ht="60.75" thickBot="1" x14ac:dyDescent="0.3">
      <c r="A12" s="8">
        <v>8</v>
      </c>
      <c r="B12" s="71">
        <v>30000195011981</v>
      </c>
      <c r="C12" s="16">
        <v>1</v>
      </c>
      <c r="D12" s="170" t="s">
        <v>34</v>
      </c>
      <c r="E12" s="82" t="s">
        <v>35</v>
      </c>
      <c r="F12" s="171">
        <v>500</v>
      </c>
      <c r="G12" s="181" t="s">
        <v>21</v>
      </c>
      <c r="H12" s="181" t="s">
        <v>21</v>
      </c>
      <c r="I12" s="171">
        <v>35</v>
      </c>
      <c r="J12" s="17"/>
      <c r="K12" s="17"/>
      <c r="L12" s="72">
        <v>42957</v>
      </c>
      <c r="M12" s="17">
        <v>43100</v>
      </c>
      <c r="N12" s="17" t="s">
        <v>125</v>
      </c>
      <c r="O12" s="17">
        <v>43100</v>
      </c>
      <c r="P12" s="18" t="s">
        <v>132</v>
      </c>
      <c r="Q12" s="18" t="s">
        <v>36</v>
      </c>
      <c r="R12" s="18" t="s">
        <v>161</v>
      </c>
      <c r="S12" s="17" t="s">
        <v>21</v>
      </c>
      <c r="T12" s="72">
        <v>44516</v>
      </c>
      <c r="U12" s="17">
        <v>44516</v>
      </c>
      <c r="V12" s="18" t="s">
        <v>17</v>
      </c>
      <c r="W12" s="132" t="s">
        <v>37</v>
      </c>
      <c r="X12" s="132" t="s">
        <v>21</v>
      </c>
      <c r="Y12" s="132">
        <v>44334</v>
      </c>
      <c r="Z12" s="18" t="s">
        <v>134</v>
      </c>
      <c r="AA12" s="18" t="s">
        <v>140</v>
      </c>
    </row>
    <row r="13" spans="1:27" ht="45.75" thickBot="1" x14ac:dyDescent="0.3">
      <c r="A13" s="8">
        <v>9</v>
      </c>
      <c r="B13" s="42">
        <v>30000260012009</v>
      </c>
      <c r="C13" s="16">
        <v>1</v>
      </c>
      <c r="D13" s="182" t="s">
        <v>38</v>
      </c>
      <c r="E13" s="43" t="s">
        <v>17</v>
      </c>
      <c r="F13" s="173">
        <v>1500</v>
      </c>
      <c r="G13" s="174" t="s">
        <v>21</v>
      </c>
      <c r="H13" s="174" t="s">
        <v>21</v>
      </c>
      <c r="I13" s="173">
        <v>250</v>
      </c>
      <c r="J13" s="22"/>
      <c r="K13" s="22"/>
      <c r="L13" s="22">
        <v>39797</v>
      </c>
      <c r="M13" s="23">
        <v>40908</v>
      </c>
      <c r="N13" s="23" t="s">
        <v>21</v>
      </c>
      <c r="O13" s="23" t="s">
        <v>21</v>
      </c>
      <c r="P13" s="44" t="s">
        <v>18</v>
      </c>
      <c r="Q13" s="44" t="s">
        <v>29</v>
      </c>
      <c r="R13" s="24" t="s">
        <v>23</v>
      </c>
      <c r="S13" s="22" t="s">
        <v>21</v>
      </c>
      <c r="T13" s="22" t="s">
        <v>21</v>
      </c>
      <c r="U13" s="22" t="s">
        <v>21</v>
      </c>
      <c r="V13" s="44" t="s">
        <v>21</v>
      </c>
      <c r="W13" s="22" t="s">
        <v>21</v>
      </c>
      <c r="X13" s="22" t="s">
        <v>21</v>
      </c>
      <c r="Y13" s="22" t="s">
        <v>21</v>
      </c>
      <c r="Z13" s="44" t="s">
        <v>21</v>
      </c>
      <c r="AA13" s="44" t="s">
        <v>21</v>
      </c>
    </row>
    <row r="14" spans="1:27" s="51" customFormat="1" ht="30.75" thickBot="1" x14ac:dyDescent="0.3">
      <c r="A14" s="8">
        <v>10</v>
      </c>
      <c r="B14" s="83">
        <v>30000075011982</v>
      </c>
      <c r="C14" s="61">
        <v>7</v>
      </c>
      <c r="D14" s="183" t="s">
        <v>39</v>
      </c>
      <c r="E14" s="62" t="s">
        <v>17</v>
      </c>
      <c r="F14" s="184">
        <v>1000</v>
      </c>
      <c r="G14" s="185">
        <v>215</v>
      </c>
      <c r="H14" s="185">
        <v>635</v>
      </c>
      <c r="I14" s="184">
        <v>10</v>
      </c>
      <c r="J14" s="63">
        <v>44645</v>
      </c>
      <c r="K14" s="63">
        <v>44957</v>
      </c>
      <c r="L14" s="63">
        <v>45064</v>
      </c>
      <c r="M14" s="73">
        <v>46022</v>
      </c>
      <c r="N14" s="63" t="s">
        <v>125</v>
      </c>
      <c r="O14" s="63">
        <v>45931</v>
      </c>
      <c r="P14" s="65" t="s">
        <v>18</v>
      </c>
      <c r="Q14" s="65" t="s">
        <v>32</v>
      </c>
      <c r="R14" s="65" t="s">
        <v>17</v>
      </c>
      <c r="S14" s="63">
        <v>44645</v>
      </c>
      <c r="T14" s="127">
        <v>45040</v>
      </c>
      <c r="U14" s="63">
        <v>44958</v>
      </c>
      <c r="V14" s="65" t="s">
        <v>17</v>
      </c>
      <c r="W14" s="127" t="s">
        <v>173</v>
      </c>
      <c r="X14" s="127" t="s">
        <v>172</v>
      </c>
      <c r="Y14" s="127">
        <v>44958</v>
      </c>
      <c r="Z14" s="65" t="s">
        <v>33</v>
      </c>
      <c r="AA14" s="65" t="s">
        <v>21</v>
      </c>
    </row>
    <row r="15" spans="1:27" ht="150.75" thickBot="1" x14ac:dyDescent="0.3">
      <c r="A15" s="8">
        <v>11</v>
      </c>
      <c r="B15" s="52">
        <v>30000285011981</v>
      </c>
      <c r="C15" s="53">
        <v>4</v>
      </c>
      <c r="D15" s="186" t="s">
        <v>40</v>
      </c>
      <c r="E15" s="54" t="s">
        <v>17</v>
      </c>
      <c r="F15" s="187">
        <v>36500</v>
      </c>
      <c r="G15" s="188">
        <v>18250</v>
      </c>
      <c r="H15" s="188">
        <v>18250</v>
      </c>
      <c r="I15" s="187">
        <v>6000</v>
      </c>
      <c r="J15" s="55">
        <v>40106</v>
      </c>
      <c r="K15" s="56">
        <v>40897</v>
      </c>
      <c r="L15" s="56">
        <v>40941</v>
      </c>
      <c r="M15" s="56">
        <v>40908</v>
      </c>
      <c r="N15" s="56" t="s">
        <v>128</v>
      </c>
      <c r="O15" s="56" t="s">
        <v>21</v>
      </c>
      <c r="P15" s="57" t="s">
        <v>126</v>
      </c>
      <c r="Q15" s="57" t="s">
        <v>130</v>
      </c>
      <c r="R15" s="57" t="s">
        <v>17</v>
      </c>
      <c r="S15" s="55">
        <v>42864</v>
      </c>
      <c r="T15" s="55">
        <v>45042</v>
      </c>
      <c r="U15" s="55"/>
      <c r="V15" s="115" t="s">
        <v>17</v>
      </c>
      <c r="W15" s="130" t="s">
        <v>171</v>
      </c>
      <c r="X15" s="55" t="s">
        <v>196</v>
      </c>
      <c r="Y15" s="116">
        <v>45056</v>
      </c>
      <c r="Z15" s="115" t="s">
        <v>203</v>
      </c>
      <c r="AA15" s="152" t="s">
        <v>220</v>
      </c>
    </row>
    <row r="16" spans="1:27" ht="45.75" thickBot="1" x14ac:dyDescent="0.3">
      <c r="A16" s="8">
        <v>12</v>
      </c>
      <c r="B16" s="9">
        <v>30000305011981</v>
      </c>
      <c r="C16" s="10">
        <v>3</v>
      </c>
      <c r="D16" s="167" t="s">
        <v>41</v>
      </c>
      <c r="E16" s="11" t="s">
        <v>17</v>
      </c>
      <c r="F16" s="168">
        <v>1500</v>
      </c>
      <c r="G16" s="169">
        <v>700</v>
      </c>
      <c r="H16" s="169">
        <v>800</v>
      </c>
      <c r="I16" s="168">
        <v>150</v>
      </c>
      <c r="J16" s="58">
        <v>41830</v>
      </c>
      <c r="K16" s="58">
        <v>42044</v>
      </c>
      <c r="L16" s="58">
        <v>42296</v>
      </c>
      <c r="M16" s="59">
        <v>43100</v>
      </c>
      <c r="N16" s="58" t="s">
        <v>125</v>
      </c>
      <c r="O16" s="58">
        <v>43100</v>
      </c>
      <c r="P16" s="14" t="s">
        <v>126</v>
      </c>
      <c r="Q16" s="14" t="s">
        <v>130</v>
      </c>
      <c r="R16" s="14" t="s">
        <v>17</v>
      </c>
      <c r="S16" s="58">
        <v>44860</v>
      </c>
      <c r="T16" s="58">
        <v>45013</v>
      </c>
      <c r="U16" s="58"/>
      <c r="V16" s="117" t="s">
        <v>17</v>
      </c>
      <c r="W16" s="112" t="s">
        <v>174</v>
      </c>
      <c r="X16" s="58" t="s">
        <v>210</v>
      </c>
      <c r="Y16" s="59">
        <v>45013</v>
      </c>
      <c r="Z16" s="110" t="s">
        <v>131</v>
      </c>
      <c r="AA16" s="110" t="s">
        <v>218</v>
      </c>
    </row>
    <row r="17" spans="1:27" ht="30.75" thickBot="1" x14ac:dyDescent="0.3">
      <c r="A17" s="8">
        <v>13</v>
      </c>
      <c r="B17" s="29">
        <v>30000345011981</v>
      </c>
      <c r="C17" s="30">
        <v>2</v>
      </c>
      <c r="D17" s="175" t="s">
        <v>42</v>
      </c>
      <c r="E17" s="31" t="s">
        <v>17</v>
      </c>
      <c r="F17" s="177">
        <v>32594</v>
      </c>
      <c r="G17" s="176">
        <v>29694</v>
      </c>
      <c r="H17" s="176">
        <v>2900</v>
      </c>
      <c r="I17" s="177">
        <v>2000</v>
      </c>
      <c r="J17" s="32">
        <v>43053</v>
      </c>
      <c r="K17" s="32">
        <v>43081</v>
      </c>
      <c r="L17" s="32">
        <v>43169</v>
      </c>
      <c r="M17" s="60" t="s">
        <v>43</v>
      </c>
      <c r="N17" s="60" t="s">
        <v>128</v>
      </c>
      <c r="O17" s="60" t="s">
        <v>21</v>
      </c>
      <c r="P17" s="33" t="s">
        <v>18</v>
      </c>
      <c r="Q17" s="33" t="s">
        <v>29</v>
      </c>
      <c r="R17" s="33" t="s">
        <v>17</v>
      </c>
      <c r="S17" s="32" t="s">
        <v>21</v>
      </c>
      <c r="T17" s="32">
        <v>44916</v>
      </c>
      <c r="U17" s="32"/>
      <c r="V17" s="33" t="s">
        <v>23</v>
      </c>
      <c r="W17" s="32" t="s">
        <v>21</v>
      </c>
      <c r="X17" s="32" t="s">
        <v>21</v>
      </c>
      <c r="Y17" s="32" t="s">
        <v>21</v>
      </c>
      <c r="Z17" s="33" t="s">
        <v>27</v>
      </c>
      <c r="AA17" s="33" t="s">
        <v>21</v>
      </c>
    </row>
    <row r="18" spans="1:27" ht="30.75" thickBot="1" x14ac:dyDescent="0.3">
      <c r="A18" s="8">
        <v>14</v>
      </c>
      <c r="B18" s="9">
        <v>30000385011981</v>
      </c>
      <c r="C18" s="10">
        <v>3</v>
      </c>
      <c r="D18" s="167" t="s">
        <v>44</v>
      </c>
      <c r="E18" s="11" t="s">
        <v>17</v>
      </c>
      <c r="F18" s="168">
        <v>514</v>
      </c>
      <c r="G18" s="169">
        <v>466</v>
      </c>
      <c r="H18" s="169">
        <v>48</v>
      </c>
      <c r="I18" s="168">
        <v>19</v>
      </c>
      <c r="J18" s="12">
        <v>43262</v>
      </c>
      <c r="K18" s="12">
        <v>43262</v>
      </c>
      <c r="L18" s="12">
        <v>43392</v>
      </c>
      <c r="M18" s="13">
        <v>44196</v>
      </c>
      <c r="N18" s="13" t="s">
        <v>128</v>
      </c>
      <c r="O18" s="13" t="s">
        <v>21</v>
      </c>
      <c r="P18" s="14" t="s">
        <v>18</v>
      </c>
      <c r="Q18" s="14" t="s">
        <v>29</v>
      </c>
      <c r="R18" s="14" t="s">
        <v>17</v>
      </c>
      <c r="S18" s="12" t="s">
        <v>21</v>
      </c>
      <c r="T18" s="12">
        <v>44602</v>
      </c>
      <c r="U18" s="12"/>
      <c r="V18" s="14" t="s">
        <v>23</v>
      </c>
      <c r="W18" s="12" t="s">
        <v>21</v>
      </c>
      <c r="X18" s="12" t="s">
        <v>21</v>
      </c>
      <c r="Y18" s="12" t="s">
        <v>21</v>
      </c>
      <c r="Z18" s="14" t="s">
        <v>27</v>
      </c>
      <c r="AA18" s="14" t="s">
        <v>21</v>
      </c>
    </row>
    <row r="19" spans="1:27" ht="60.75" thickBot="1" x14ac:dyDescent="0.3">
      <c r="A19" s="8">
        <v>15</v>
      </c>
      <c r="B19" s="52">
        <v>30000265011981</v>
      </c>
      <c r="C19" s="53">
        <v>4</v>
      </c>
      <c r="D19" s="186" t="s">
        <v>45</v>
      </c>
      <c r="E19" s="54" t="s">
        <v>17</v>
      </c>
      <c r="F19" s="187">
        <v>3000</v>
      </c>
      <c r="G19" s="188">
        <v>1000</v>
      </c>
      <c r="H19" s="188">
        <v>2000</v>
      </c>
      <c r="I19" s="187">
        <v>100</v>
      </c>
      <c r="J19" s="55">
        <v>39884</v>
      </c>
      <c r="K19" s="55">
        <v>41443</v>
      </c>
      <c r="L19" s="55">
        <v>41615</v>
      </c>
      <c r="M19" s="56">
        <v>41639</v>
      </c>
      <c r="N19" s="56" t="s">
        <v>128</v>
      </c>
      <c r="O19" s="56" t="s">
        <v>21</v>
      </c>
      <c r="P19" s="57" t="s">
        <v>126</v>
      </c>
      <c r="Q19" s="57" t="s">
        <v>130</v>
      </c>
      <c r="R19" s="57" t="s">
        <v>17</v>
      </c>
      <c r="S19" s="55" t="s">
        <v>170</v>
      </c>
      <c r="T19" s="55">
        <v>45099</v>
      </c>
      <c r="U19" s="55"/>
      <c r="V19" s="115" t="s">
        <v>17</v>
      </c>
      <c r="W19" s="130" t="s">
        <v>169</v>
      </c>
      <c r="X19" s="116" t="s">
        <v>197</v>
      </c>
      <c r="Y19" s="116">
        <v>45099</v>
      </c>
      <c r="Z19" s="115" t="s">
        <v>203</v>
      </c>
      <c r="AA19" s="115" t="s">
        <v>234</v>
      </c>
    </row>
    <row r="20" spans="1:27" s="3" customFormat="1" ht="45.75" thickBot="1" x14ac:dyDescent="0.3">
      <c r="A20" s="8">
        <v>16</v>
      </c>
      <c r="B20" s="45">
        <v>30000445011982</v>
      </c>
      <c r="C20" s="46">
        <v>5</v>
      </c>
      <c r="D20" s="189" t="s">
        <v>46</v>
      </c>
      <c r="E20" s="47" t="s">
        <v>17</v>
      </c>
      <c r="F20" s="190">
        <v>475</v>
      </c>
      <c r="G20" s="191">
        <v>333</v>
      </c>
      <c r="H20" s="191">
        <v>142</v>
      </c>
      <c r="I20" s="190">
        <v>475</v>
      </c>
      <c r="J20" s="48"/>
      <c r="K20" s="48"/>
      <c r="L20" s="48">
        <v>39339</v>
      </c>
      <c r="M20" s="162">
        <v>40543</v>
      </c>
      <c r="N20" s="48" t="s">
        <v>128</v>
      </c>
      <c r="O20" s="241" t="s">
        <v>175</v>
      </c>
      <c r="P20" s="50" t="s">
        <v>18</v>
      </c>
      <c r="Q20" s="50" t="s">
        <v>19</v>
      </c>
      <c r="R20" s="50" t="s">
        <v>17</v>
      </c>
      <c r="S20" s="48"/>
      <c r="T20" s="49">
        <v>43124</v>
      </c>
      <c r="U20" s="48"/>
      <c r="V20" s="114" t="s">
        <v>17</v>
      </c>
      <c r="W20" s="163" t="s">
        <v>193</v>
      </c>
      <c r="X20" s="163" t="s">
        <v>194</v>
      </c>
      <c r="Y20" s="163">
        <v>44960</v>
      </c>
      <c r="Z20" s="114" t="s">
        <v>201</v>
      </c>
      <c r="AA20" s="126" t="s">
        <v>200</v>
      </c>
    </row>
    <row r="21" spans="1:27" s="3" customFormat="1" ht="45.75" thickBot="1" x14ac:dyDescent="0.3">
      <c r="A21" s="8">
        <v>17</v>
      </c>
      <c r="B21" s="83">
        <v>301001115012022</v>
      </c>
      <c r="C21" s="61">
        <v>7</v>
      </c>
      <c r="D21" s="183" t="s">
        <v>47</v>
      </c>
      <c r="E21" s="62" t="s">
        <v>17</v>
      </c>
      <c r="F21" s="184">
        <v>400</v>
      </c>
      <c r="G21" s="185">
        <v>360</v>
      </c>
      <c r="H21" s="185">
        <v>40</v>
      </c>
      <c r="I21" s="184">
        <v>3</v>
      </c>
      <c r="J21" s="63">
        <v>44154</v>
      </c>
      <c r="K21" s="63">
        <v>44648</v>
      </c>
      <c r="L21" s="63">
        <v>44730</v>
      </c>
      <c r="M21" s="64">
        <v>46556</v>
      </c>
      <c r="N21" s="63" t="s">
        <v>128</v>
      </c>
      <c r="O21" s="64" t="s">
        <v>21</v>
      </c>
      <c r="P21" s="65" t="s">
        <v>18</v>
      </c>
      <c r="Q21" s="65" t="s">
        <v>32</v>
      </c>
      <c r="R21" s="65" t="s">
        <v>17</v>
      </c>
      <c r="S21" s="63">
        <v>44123</v>
      </c>
      <c r="T21" s="63" t="s">
        <v>21</v>
      </c>
      <c r="U21" s="63">
        <v>44648</v>
      </c>
      <c r="V21" s="65" t="s">
        <v>23</v>
      </c>
      <c r="W21" s="118" t="s">
        <v>21</v>
      </c>
      <c r="X21" s="118" t="s">
        <v>21</v>
      </c>
      <c r="Y21" s="118" t="s">
        <v>21</v>
      </c>
      <c r="Z21" s="65" t="s">
        <v>33</v>
      </c>
      <c r="AA21" s="65" t="s">
        <v>21</v>
      </c>
    </row>
    <row r="22" spans="1:27" ht="30.75" thickBot="1" x14ac:dyDescent="0.3">
      <c r="A22" s="8">
        <v>18</v>
      </c>
      <c r="B22" s="155">
        <v>30103955012020</v>
      </c>
      <c r="C22" s="30">
        <v>2</v>
      </c>
      <c r="D22" s="175" t="s">
        <v>48</v>
      </c>
      <c r="E22" s="151" t="s">
        <v>17</v>
      </c>
      <c r="F22" s="177">
        <v>200</v>
      </c>
      <c r="G22" s="176">
        <v>51</v>
      </c>
      <c r="H22" s="176">
        <v>149</v>
      </c>
      <c r="I22" s="177">
        <v>2</v>
      </c>
      <c r="J22" s="66">
        <v>43529</v>
      </c>
      <c r="K22" s="32">
        <v>43637</v>
      </c>
      <c r="L22" s="66">
        <v>44001</v>
      </c>
      <c r="M22" s="60">
        <v>44926</v>
      </c>
      <c r="N22" s="32" t="s">
        <v>128</v>
      </c>
      <c r="O22" s="32">
        <v>44985</v>
      </c>
      <c r="P22" s="33" t="s">
        <v>126</v>
      </c>
      <c r="Q22" s="33" t="s">
        <v>130</v>
      </c>
      <c r="R22" s="33" t="s">
        <v>17</v>
      </c>
      <c r="S22" s="66">
        <v>45008</v>
      </c>
      <c r="T22" s="32">
        <v>45034</v>
      </c>
      <c r="U22" s="32"/>
      <c r="V22" s="119" t="s">
        <v>17</v>
      </c>
      <c r="W22" s="113" t="s">
        <v>157</v>
      </c>
      <c r="X22" s="120" t="s">
        <v>217</v>
      </c>
      <c r="Y22" s="121">
        <v>45103</v>
      </c>
      <c r="Z22" s="119" t="s">
        <v>203</v>
      </c>
      <c r="AA22" s="150" t="s">
        <v>232</v>
      </c>
    </row>
    <row r="23" spans="1:27" ht="60.75" thickBot="1" x14ac:dyDescent="0.3">
      <c r="A23" s="8">
        <v>19</v>
      </c>
      <c r="B23" s="20">
        <v>30000335011981</v>
      </c>
      <c r="C23" s="16">
        <v>1</v>
      </c>
      <c r="D23" s="172" t="s">
        <v>49</v>
      </c>
      <c r="E23" s="21" t="s">
        <v>17</v>
      </c>
      <c r="F23" s="173">
        <v>500</v>
      </c>
      <c r="G23" s="174" t="s">
        <v>21</v>
      </c>
      <c r="H23" s="174" t="s">
        <v>21</v>
      </c>
      <c r="I23" s="173">
        <v>20</v>
      </c>
      <c r="J23" s="67"/>
      <c r="K23" s="67"/>
      <c r="L23" s="67">
        <v>39014</v>
      </c>
      <c r="M23" s="68">
        <v>39813</v>
      </c>
      <c r="N23" s="67" t="s">
        <v>128</v>
      </c>
      <c r="O23" s="67">
        <v>41261</v>
      </c>
      <c r="P23" s="44" t="s">
        <v>126</v>
      </c>
      <c r="Q23" s="44" t="s">
        <v>136</v>
      </c>
      <c r="R23" s="24" t="s">
        <v>23</v>
      </c>
      <c r="S23" s="67" t="s">
        <v>21</v>
      </c>
      <c r="T23" s="67" t="s">
        <v>21</v>
      </c>
      <c r="U23" s="67" t="s">
        <v>21</v>
      </c>
      <c r="V23" s="44" t="s">
        <v>17</v>
      </c>
      <c r="W23" s="67" t="s">
        <v>137</v>
      </c>
      <c r="X23" s="67" t="s">
        <v>21</v>
      </c>
      <c r="Y23" s="67">
        <v>41466</v>
      </c>
      <c r="Z23" s="44" t="s">
        <v>134</v>
      </c>
      <c r="AA23" s="44" t="s">
        <v>138</v>
      </c>
    </row>
    <row r="24" spans="1:27" ht="30.75" thickBot="1" x14ac:dyDescent="0.3">
      <c r="A24" s="8">
        <v>20</v>
      </c>
      <c r="B24" s="34">
        <v>30000675011991</v>
      </c>
      <c r="C24" s="35">
        <v>6</v>
      </c>
      <c r="D24" s="178" t="s">
        <v>50</v>
      </c>
      <c r="E24" s="36" t="s">
        <v>17</v>
      </c>
      <c r="F24" s="179">
        <v>28000</v>
      </c>
      <c r="G24" s="180">
        <v>14000</v>
      </c>
      <c r="H24" s="180">
        <v>14000</v>
      </c>
      <c r="I24" s="192">
        <v>54</v>
      </c>
      <c r="J24" s="37">
        <v>43895</v>
      </c>
      <c r="K24" s="37">
        <v>44490</v>
      </c>
      <c r="L24" s="37">
        <v>44730</v>
      </c>
      <c r="M24" s="38">
        <v>45291</v>
      </c>
      <c r="N24" s="37" t="s">
        <v>125</v>
      </c>
      <c r="O24" s="37">
        <v>45291</v>
      </c>
      <c r="P24" s="39" t="s">
        <v>18</v>
      </c>
      <c r="Q24" s="39" t="s">
        <v>32</v>
      </c>
      <c r="R24" s="39" t="s">
        <v>17</v>
      </c>
      <c r="S24" s="37">
        <v>43895</v>
      </c>
      <c r="T24" s="37" t="s">
        <v>21</v>
      </c>
      <c r="U24" s="37">
        <v>44490</v>
      </c>
      <c r="V24" s="39" t="s">
        <v>17</v>
      </c>
      <c r="W24" s="123" t="s">
        <v>51</v>
      </c>
      <c r="X24" s="123" t="s">
        <v>21</v>
      </c>
      <c r="Y24" s="123">
        <v>44391</v>
      </c>
      <c r="Z24" s="39" t="s">
        <v>33</v>
      </c>
      <c r="AA24" s="39" t="s">
        <v>21</v>
      </c>
    </row>
    <row r="25" spans="1:27" s="40" customFormat="1" ht="30.75" thickBot="1" x14ac:dyDescent="0.3">
      <c r="A25" s="8">
        <v>21</v>
      </c>
      <c r="B25" s="34">
        <v>30001555011991</v>
      </c>
      <c r="C25" s="35">
        <v>6</v>
      </c>
      <c r="D25" s="178" t="s">
        <v>52</v>
      </c>
      <c r="E25" s="36" t="s">
        <v>17</v>
      </c>
      <c r="F25" s="179">
        <v>1000</v>
      </c>
      <c r="G25" s="180">
        <v>500</v>
      </c>
      <c r="H25" s="180">
        <v>500</v>
      </c>
      <c r="I25" s="192">
        <v>100</v>
      </c>
      <c r="J25" s="37" t="s">
        <v>242</v>
      </c>
      <c r="K25" s="37">
        <v>44407</v>
      </c>
      <c r="L25" s="37">
        <v>44586</v>
      </c>
      <c r="M25" s="38">
        <v>45291</v>
      </c>
      <c r="N25" s="37" t="s">
        <v>125</v>
      </c>
      <c r="O25" s="37">
        <v>45291</v>
      </c>
      <c r="P25" s="39" t="s">
        <v>18</v>
      </c>
      <c r="Q25" s="39" t="s">
        <v>32</v>
      </c>
      <c r="R25" s="39" t="s">
        <v>17</v>
      </c>
      <c r="S25" s="37">
        <v>44041</v>
      </c>
      <c r="T25" s="37" t="s">
        <v>21</v>
      </c>
      <c r="U25" s="37">
        <v>44407</v>
      </c>
      <c r="V25" s="39" t="s">
        <v>17</v>
      </c>
      <c r="W25" s="123" t="s">
        <v>182</v>
      </c>
      <c r="X25" s="123" t="s">
        <v>181</v>
      </c>
      <c r="Y25" s="123">
        <v>45077</v>
      </c>
      <c r="Z25" s="39" t="s">
        <v>33</v>
      </c>
      <c r="AA25" s="39" t="s">
        <v>21</v>
      </c>
    </row>
    <row r="26" spans="1:27" s="51" customFormat="1" ht="60.75" thickBot="1" x14ac:dyDescent="0.3">
      <c r="A26" s="8">
        <v>22</v>
      </c>
      <c r="B26" s="45" t="s">
        <v>53</v>
      </c>
      <c r="C26" s="46">
        <v>5</v>
      </c>
      <c r="D26" s="189" t="s">
        <v>54</v>
      </c>
      <c r="E26" s="47" t="s">
        <v>17</v>
      </c>
      <c r="F26" s="190" t="s">
        <v>21</v>
      </c>
      <c r="G26" s="191" t="s">
        <v>21</v>
      </c>
      <c r="H26" s="191" t="s">
        <v>21</v>
      </c>
      <c r="I26" s="193" t="s">
        <v>21</v>
      </c>
      <c r="J26" s="48" t="s">
        <v>21</v>
      </c>
      <c r="K26" s="48" t="s">
        <v>21</v>
      </c>
      <c r="L26" s="48" t="s">
        <v>21</v>
      </c>
      <c r="M26" s="69" t="s">
        <v>21</v>
      </c>
      <c r="N26" s="69" t="s">
        <v>21</v>
      </c>
      <c r="O26" s="69" t="s">
        <v>21</v>
      </c>
      <c r="P26" s="50" t="s">
        <v>21</v>
      </c>
      <c r="Q26" s="50" t="s">
        <v>21</v>
      </c>
      <c r="R26" s="50" t="s">
        <v>17</v>
      </c>
      <c r="S26" s="48">
        <v>44936</v>
      </c>
      <c r="T26" s="49">
        <v>44951</v>
      </c>
      <c r="U26" s="48">
        <v>44951</v>
      </c>
      <c r="V26" s="114" t="s">
        <v>17</v>
      </c>
      <c r="W26" s="69" t="s">
        <v>21</v>
      </c>
      <c r="X26" s="161" t="s">
        <v>55</v>
      </c>
      <c r="Y26" s="48">
        <v>44951</v>
      </c>
      <c r="Z26" s="114" t="s">
        <v>202</v>
      </c>
      <c r="AA26" s="126" t="s">
        <v>189</v>
      </c>
    </row>
    <row r="27" spans="1:27" ht="60.75" thickBot="1" x14ac:dyDescent="0.3">
      <c r="A27" s="8">
        <v>23</v>
      </c>
      <c r="B27" s="45">
        <v>30000505011981</v>
      </c>
      <c r="C27" s="46">
        <v>5</v>
      </c>
      <c r="D27" s="189" t="s">
        <v>56</v>
      </c>
      <c r="E27" s="70" t="s">
        <v>17</v>
      </c>
      <c r="F27" s="190">
        <v>500</v>
      </c>
      <c r="G27" s="191">
        <v>150</v>
      </c>
      <c r="H27" s="191">
        <v>350</v>
      </c>
      <c r="I27" s="193">
        <v>25</v>
      </c>
      <c r="J27" s="48">
        <v>43530</v>
      </c>
      <c r="K27" s="48">
        <v>43630</v>
      </c>
      <c r="L27" s="48">
        <v>43683</v>
      </c>
      <c r="M27" s="49">
        <v>44561</v>
      </c>
      <c r="N27" s="48" t="s">
        <v>125</v>
      </c>
      <c r="O27" s="48">
        <v>44561</v>
      </c>
      <c r="P27" s="50" t="s">
        <v>126</v>
      </c>
      <c r="Q27" s="50" t="s">
        <v>130</v>
      </c>
      <c r="R27" s="50" t="s">
        <v>17</v>
      </c>
      <c r="S27" s="48">
        <v>44851</v>
      </c>
      <c r="T27" s="49">
        <v>45008</v>
      </c>
      <c r="U27" s="48">
        <v>45008</v>
      </c>
      <c r="V27" s="114" t="s">
        <v>17</v>
      </c>
      <c r="W27" s="69" t="s">
        <v>21</v>
      </c>
      <c r="X27" s="161" t="s">
        <v>190</v>
      </c>
      <c r="Y27" s="48">
        <v>45008</v>
      </c>
      <c r="Z27" s="114" t="s">
        <v>205</v>
      </c>
      <c r="AA27" s="126" t="s">
        <v>189</v>
      </c>
    </row>
    <row r="28" spans="1:27" ht="75.75" thickBot="1" x14ac:dyDescent="0.3">
      <c r="A28" s="8">
        <v>24</v>
      </c>
      <c r="B28" s="52">
        <v>30000515011981</v>
      </c>
      <c r="C28" s="53">
        <v>4</v>
      </c>
      <c r="D28" s="186" t="s">
        <v>57</v>
      </c>
      <c r="E28" s="54" t="s">
        <v>17</v>
      </c>
      <c r="F28" s="187">
        <v>1700</v>
      </c>
      <c r="G28" s="188" t="s">
        <v>21</v>
      </c>
      <c r="H28" s="188" t="s">
        <v>21</v>
      </c>
      <c r="I28" s="187">
        <v>391</v>
      </c>
      <c r="J28" s="55"/>
      <c r="K28" s="55">
        <v>40310</v>
      </c>
      <c r="L28" s="55">
        <v>40376</v>
      </c>
      <c r="M28" s="56">
        <v>40543</v>
      </c>
      <c r="N28" s="55" t="s">
        <v>128</v>
      </c>
      <c r="O28" s="55">
        <v>40863</v>
      </c>
      <c r="P28" s="57" t="s">
        <v>126</v>
      </c>
      <c r="Q28" s="57" t="s">
        <v>130</v>
      </c>
      <c r="R28" s="57" t="s">
        <v>17</v>
      </c>
      <c r="S28" s="55" t="s">
        <v>21</v>
      </c>
      <c r="T28" s="55">
        <v>45104</v>
      </c>
      <c r="U28" s="55"/>
      <c r="V28" s="115" t="s">
        <v>17</v>
      </c>
      <c r="W28" s="130" t="s">
        <v>195</v>
      </c>
      <c r="X28" s="55" t="s">
        <v>198</v>
      </c>
      <c r="Y28" s="116">
        <v>45104</v>
      </c>
      <c r="Z28" s="115" t="s">
        <v>203</v>
      </c>
      <c r="AA28" s="152" t="s">
        <v>232</v>
      </c>
    </row>
    <row r="29" spans="1:27" ht="60.75" thickBot="1" x14ac:dyDescent="0.3">
      <c r="A29" s="8">
        <v>25</v>
      </c>
      <c r="B29" s="71">
        <v>30001484011995</v>
      </c>
      <c r="C29" s="16">
        <v>1</v>
      </c>
      <c r="D29" s="170" t="s">
        <v>58</v>
      </c>
      <c r="E29" s="82" t="s">
        <v>23</v>
      </c>
      <c r="F29" s="171" t="s">
        <v>21</v>
      </c>
      <c r="G29" s="181" t="s">
        <v>21</v>
      </c>
      <c r="H29" s="181" t="s">
        <v>21</v>
      </c>
      <c r="I29" s="171"/>
      <c r="J29" s="17"/>
      <c r="K29" s="17"/>
      <c r="L29" s="17">
        <v>38646</v>
      </c>
      <c r="M29" s="72">
        <v>40178</v>
      </c>
      <c r="N29" s="17" t="s">
        <v>128</v>
      </c>
      <c r="O29" s="72" t="s">
        <v>21</v>
      </c>
      <c r="P29" s="18" t="s">
        <v>126</v>
      </c>
      <c r="Q29" s="18" t="s">
        <v>29</v>
      </c>
      <c r="R29" s="18" t="s">
        <v>23</v>
      </c>
      <c r="S29" s="17" t="s">
        <v>21</v>
      </c>
      <c r="T29" s="17" t="s">
        <v>21</v>
      </c>
      <c r="U29" s="17" t="s">
        <v>21</v>
      </c>
      <c r="V29" s="18" t="s">
        <v>23</v>
      </c>
      <c r="W29" s="88" t="s">
        <v>21</v>
      </c>
      <c r="X29" s="88" t="s">
        <v>21</v>
      </c>
      <c r="Y29" s="88" t="s">
        <v>21</v>
      </c>
      <c r="Z29" s="18" t="s">
        <v>134</v>
      </c>
      <c r="AA29" s="18" t="s">
        <v>139</v>
      </c>
    </row>
    <row r="30" spans="1:27" ht="30.75" thickBot="1" x14ac:dyDescent="0.3">
      <c r="A30" s="8">
        <v>26</v>
      </c>
      <c r="B30" s="20">
        <v>30000525011984</v>
      </c>
      <c r="C30" s="16">
        <v>1</v>
      </c>
      <c r="D30" s="172" t="s">
        <v>59</v>
      </c>
      <c r="E30" s="21" t="s">
        <v>17</v>
      </c>
      <c r="F30" s="173" t="s">
        <v>21</v>
      </c>
      <c r="G30" s="174" t="s">
        <v>21</v>
      </c>
      <c r="H30" s="174" t="s">
        <v>21</v>
      </c>
      <c r="I30" s="173" t="s">
        <v>21</v>
      </c>
      <c r="J30" s="22"/>
      <c r="K30" s="22"/>
      <c r="L30" s="22">
        <v>32006</v>
      </c>
      <c r="M30" s="23">
        <v>32142</v>
      </c>
      <c r="N30" s="22" t="s">
        <v>128</v>
      </c>
      <c r="O30" s="22" t="s">
        <v>21</v>
      </c>
      <c r="P30" s="24" t="s">
        <v>126</v>
      </c>
      <c r="Q30" s="24" t="s">
        <v>22</v>
      </c>
      <c r="R30" s="24" t="s">
        <v>23</v>
      </c>
      <c r="S30" s="22" t="s">
        <v>21</v>
      </c>
      <c r="T30" s="22" t="s">
        <v>21</v>
      </c>
      <c r="U30" s="22" t="s">
        <v>21</v>
      </c>
      <c r="V30" s="44" t="s">
        <v>23</v>
      </c>
      <c r="W30" s="22" t="s">
        <v>21</v>
      </c>
      <c r="X30" s="22" t="s">
        <v>21</v>
      </c>
      <c r="Y30" s="22" t="s">
        <v>21</v>
      </c>
      <c r="Z30" s="44" t="s">
        <v>134</v>
      </c>
      <c r="AA30" s="44" t="s">
        <v>21</v>
      </c>
    </row>
    <row r="31" spans="1:27" s="51" customFormat="1" ht="60.75" thickBot="1" x14ac:dyDescent="0.3">
      <c r="A31" s="8">
        <v>27</v>
      </c>
      <c r="B31" s="45">
        <v>30002295011997</v>
      </c>
      <c r="C31" s="46">
        <v>5</v>
      </c>
      <c r="D31" s="189" t="s">
        <v>60</v>
      </c>
      <c r="E31" s="47" t="s">
        <v>17</v>
      </c>
      <c r="F31" s="190">
        <v>3000</v>
      </c>
      <c r="G31" s="191">
        <v>1800</v>
      </c>
      <c r="H31" s="191">
        <v>1200</v>
      </c>
      <c r="I31" s="190">
        <v>10</v>
      </c>
      <c r="J31" s="48">
        <v>43500</v>
      </c>
      <c r="K31" s="48">
        <v>43748</v>
      </c>
      <c r="L31" s="48">
        <v>43862</v>
      </c>
      <c r="M31" s="49">
        <v>44561</v>
      </c>
      <c r="N31" s="48" t="s">
        <v>128</v>
      </c>
      <c r="O31" s="48">
        <v>44882</v>
      </c>
      <c r="P31" s="50" t="s">
        <v>126</v>
      </c>
      <c r="Q31" s="50" t="s">
        <v>130</v>
      </c>
      <c r="R31" s="50" t="s">
        <v>17</v>
      </c>
      <c r="S31" s="48">
        <v>44831</v>
      </c>
      <c r="T31" s="49">
        <v>45005</v>
      </c>
      <c r="U31" s="48">
        <v>45005</v>
      </c>
      <c r="V31" s="114" t="s">
        <v>17</v>
      </c>
      <c r="W31" s="48" t="s">
        <v>21</v>
      </c>
      <c r="X31" s="161" t="s">
        <v>191</v>
      </c>
      <c r="Y31" s="48">
        <v>45005</v>
      </c>
      <c r="Z31" s="114" t="s">
        <v>206</v>
      </c>
      <c r="AA31" s="126" t="s">
        <v>189</v>
      </c>
    </row>
    <row r="32" spans="1:27" s="25" customFormat="1" ht="30.75" thickBot="1" x14ac:dyDescent="0.3">
      <c r="A32" s="8">
        <v>28</v>
      </c>
      <c r="B32" s="20">
        <v>30000095011981</v>
      </c>
      <c r="C32" s="16">
        <v>1</v>
      </c>
      <c r="D32" s="172" t="s">
        <v>61</v>
      </c>
      <c r="E32" s="21" t="s">
        <v>17</v>
      </c>
      <c r="F32" s="173" t="s">
        <v>21</v>
      </c>
      <c r="G32" s="174" t="s">
        <v>21</v>
      </c>
      <c r="H32" s="174" t="s">
        <v>21</v>
      </c>
      <c r="I32" s="173" t="s">
        <v>21</v>
      </c>
      <c r="J32" s="22"/>
      <c r="K32" s="22"/>
      <c r="L32" s="22">
        <v>32384</v>
      </c>
      <c r="M32" s="23">
        <v>32873</v>
      </c>
      <c r="N32" s="23" t="s">
        <v>21</v>
      </c>
      <c r="O32" s="23" t="s">
        <v>21</v>
      </c>
      <c r="P32" s="24" t="s">
        <v>126</v>
      </c>
      <c r="Q32" s="24" t="s">
        <v>22</v>
      </c>
      <c r="R32" s="24" t="s">
        <v>23</v>
      </c>
      <c r="S32" s="22" t="s">
        <v>21</v>
      </c>
      <c r="T32" s="22" t="s">
        <v>21</v>
      </c>
      <c r="U32" s="22" t="s">
        <v>21</v>
      </c>
      <c r="V32" s="44" t="s">
        <v>23</v>
      </c>
      <c r="W32" s="22" t="s">
        <v>21</v>
      </c>
      <c r="X32" s="22" t="s">
        <v>21</v>
      </c>
      <c r="Y32" s="22" t="s">
        <v>21</v>
      </c>
      <c r="Z32" s="44" t="s">
        <v>21</v>
      </c>
      <c r="AA32" s="44" t="s">
        <v>21</v>
      </c>
    </row>
    <row r="33" spans="1:27" ht="45.75" thickBot="1" x14ac:dyDescent="0.3">
      <c r="A33" s="8">
        <v>29</v>
      </c>
      <c r="B33" s="20">
        <v>30000175011981</v>
      </c>
      <c r="C33" s="16">
        <v>1</v>
      </c>
      <c r="D33" s="172" t="s">
        <v>62</v>
      </c>
      <c r="E33" s="21" t="s">
        <v>17</v>
      </c>
      <c r="F33" s="173">
        <v>1500</v>
      </c>
      <c r="G33" s="174">
        <v>1000</v>
      </c>
      <c r="H33" s="174">
        <v>500</v>
      </c>
      <c r="I33" s="173">
        <v>8</v>
      </c>
      <c r="J33" s="22"/>
      <c r="K33" s="22"/>
      <c r="L33" s="22">
        <v>40376</v>
      </c>
      <c r="M33" s="23">
        <v>40543</v>
      </c>
      <c r="N33" s="22" t="s">
        <v>125</v>
      </c>
      <c r="O33" s="22">
        <v>40543</v>
      </c>
      <c r="P33" s="44" t="s">
        <v>126</v>
      </c>
      <c r="Q33" s="44" t="s">
        <v>19</v>
      </c>
      <c r="R33" s="24" t="s">
        <v>23</v>
      </c>
      <c r="S33" s="22" t="s">
        <v>21</v>
      </c>
      <c r="T33" s="22">
        <v>40322</v>
      </c>
      <c r="U33" s="22"/>
      <c r="V33" s="44" t="s">
        <v>17</v>
      </c>
      <c r="W33" s="165" t="s">
        <v>152</v>
      </c>
      <c r="X33" s="22" t="s">
        <v>21</v>
      </c>
      <c r="Y33" s="165">
        <v>40322</v>
      </c>
      <c r="Z33" s="44" t="s">
        <v>134</v>
      </c>
      <c r="AA33" s="44" t="s">
        <v>21</v>
      </c>
    </row>
    <row r="34" spans="1:27" s="51" customFormat="1" ht="30.75" thickBot="1" x14ac:dyDescent="0.3">
      <c r="A34" s="8">
        <v>30</v>
      </c>
      <c r="B34" s="83">
        <v>30104075012022</v>
      </c>
      <c r="C34" s="61">
        <v>7</v>
      </c>
      <c r="D34" s="183" t="s">
        <v>63</v>
      </c>
      <c r="E34" s="62" t="s">
        <v>17</v>
      </c>
      <c r="F34" s="184">
        <v>1000</v>
      </c>
      <c r="G34" s="185">
        <v>500</v>
      </c>
      <c r="H34" s="185">
        <v>500</v>
      </c>
      <c r="I34" s="184">
        <v>2</v>
      </c>
      <c r="J34" s="63">
        <v>44403</v>
      </c>
      <c r="K34" s="63">
        <v>44573</v>
      </c>
      <c r="L34" s="63">
        <v>44631</v>
      </c>
      <c r="M34" s="73">
        <v>45657</v>
      </c>
      <c r="N34" s="63" t="s">
        <v>128</v>
      </c>
      <c r="O34" s="63" t="s">
        <v>21</v>
      </c>
      <c r="P34" s="65" t="s">
        <v>18</v>
      </c>
      <c r="Q34" s="65" t="s">
        <v>32</v>
      </c>
      <c r="R34" s="65" t="s">
        <v>17</v>
      </c>
      <c r="S34" s="63">
        <v>44403</v>
      </c>
      <c r="T34" s="63" t="s">
        <v>21</v>
      </c>
      <c r="U34" s="63">
        <v>44573</v>
      </c>
      <c r="V34" s="65" t="s">
        <v>17</v>
      </c>
      <c r="W34" s="63" t="s">
        <v>21</v>
      </c>
      <c r="X34" s="127" t="s">
        <v>180</v>
      </c>
      <c r="Y34" s="127">
        <v>45076</v>
      </c>
      <c r="Z34" s="65" t="s">
        <v>33</v>
      </c>
      <c r="AA34" s="65" t="s">
        <v>21</v>
      </c>
    </row>
    <row r="35" spans="1:27" ht="30.75" thickBot="1" x14ac:dyDescent="0.3">
      <c r="A35" s="8">
        <v>31</v>
      </c>
      <c r="B35" s="20">
        <v>30002515012000</v>
      </c>
      <c r="C35" s="16">
        <v>1</v>
      </c>
      <c r="D35" s="172" t="s">
        <v>64</v>
      </c>
      <c r="E35" s="21" t="s">
        <v>17</v>
      </c>
      <c r="F35" s="194">
        <v>500</v>
      </c>
      <c r="G35" s="174" t="s">
        <v>21</v>
      </c>
      <c r="H35" s="195" t="s">
        <v>21</v>
      </c>
      <c r="I35" s="173">
        <v>100</v>
      </c>
      <c r="J35" s="22"/>
      <c r="K35" s="74"/>
      <c r="L35" s="74">
        <v>37347</v>
      </c>
      <c r="M35" s="23">
        <v>37621</v>
      </c>
      <c r="N35" s="23" t="s">
        <v>128</v>
      </c>
      <c r="O35" s="23" t="s">
        <v>21</v>
      </c>
      <c r="P35" s="24" t="s">
        <v>126</v>
      </c>
      <c r="Q35" s="24" t="s">
        <v>22</v>
      </c>
      <c r="R35" s="24" t="s">
        <v>23</v>
      </c>
      <c r="S35" s="22" t="s">
        <v>21</v>
      </c>
      <c r="T35" s="74" t="s">
        <v>21</v>
      </c>
      <c r="U35" s="74" t="s">
        <v>21</v>
      </c>
      <c r="V35" s="44" t="s">
        <v>23</v>
      </c>
      <c r="W35" s="67" t="s">
        <v>21</v>
      </c>
      <c r="X35" s="67" t="s">
        <v>21</v>
      </c>
      <c r="Y35" s="67" t="s">
        <v>21</v>
      </c>
      <c r="Z35" s="44" t="s">
        <v>21</v>
      </c>
      <c r="AA35" s="44" t="s">
        <v>21</v>
      </c>
    </row>
    <row r="36" spans="1:27" s="25" customFormat="1" ht="30.75" thickBot="1" x14ac:dyDescent="0.3">
      <c r="A36" s="8">
        <v>32</v>
      </c>
      <c r="B36" s="251">
        <v>30000155011982</v>
      </c>
      <c r="C36" s="75">
        <v>6</v>
      </c>
      <c r="D36" s="246" t="s">
        <v>65</v>
      </c>
      <c r="E36" s="76" t="s">
        <v>17</v>
      </c>
      <c r="F36" s="196">
        <v>200</v>
      </c>
      <c r="G36" s="197">
        <v>140</v>
      </c>
      <c r="H36" s="197">
        <v>60</v>
      </c>
      <c r="I36" s="196">
        <v>15</v>
      </c>
      <c r="J36" s="77" t="s">
        <v>21</v>
      </c>
      <c r="K36" s="77">
        <v>44958</v>
      </c>
      <c r="L36" s="77">
        <v>44995</v>
      </c>
      <c r="M36" s="78">
        <v>45291</v>
      </c>
      <c r="N36" s="77" t="s">
        <v>128</v>
      </c>
      <c r="O36" s="77" t="s">
        <v>21</v>
      </c>
      <c r="P36" s="79" t="s">
        <v>18</v>
      </c>
      <c r="Q36" s="79" t="s">
        <v>185</v>
      </c>
      <c r="R36" s="79" t="s">
        <v>17</v>
      </c>
      <c r="S36" s="77" t="s">
        <v>21</v>
      </c>
      <c r="T36" s="77" t="s">
        <v>21</v>
      </c>
      <c r="U36" s="77">
        <v>44958</v>
      </c>
      <c r="V36" s="124" t="s">
        <v>17</v>
      </c>
      <c r="W36" s="160" t="s">
        <v>188</v>
      </c>
      <c r="X36" s="160" t="s">
        <v>66</v>
      </c>
      <c r="Y36" s="160">
        <v>44935</v>
      </c>
      <c r="Z36" s="39" t="s">
        <v>33</v>
      </c>
      <c r="AA36" s="39" t="s">
        <v>21</v>
      </c>
    </row>
    <row r="37" spans="1:27" s="80" customFormat="1" ht="180.75" thickBot="1" x14ac:dyDescent="0.3">
      <c r="A37" s="8">
        <v>33</v>
      </c>
      <c r="B37" s="45">
        <v>30000805011981</v>
      </c>
      <c r="C37" s="46">
        <v>5</v>
      </c>
      <c r="D37" s="189" t="s">
        <v>67</v>
      </c>
      <c r="E37" s="47" t="s">
        <v>17</v>
      </c>
      <c r="F37" s="190">
        <v>33000</v>
      </c>
      <c r="G37" s="191">
        <v>14000</v>
      </c>
      <c r="H37" s="191">
        <v>19000</v>
      </c>
      <c r="I37" s="190">
        <v>4000</v>
      </c>
      <c r="J37" s="48"/>
      <c r="K37" s="48">
        <v>39490</v>
      </c>
      <c r="L37" s="48">
        <v>39522</v>
      </c>
      <c r="M37" s="49">
        <v>39813</v>
      </c>
      <c r="N37" s="48" t="s">
        <v>150</v>
      </c>
      <c r="O37" s="48" t="s">
        <v>175</v>
      </c>
      <c r="P37" s="50" t="s">
        <v>126</v>
      </c>
      <c r="Q37" s="50" t="s">
        <v>130</v>
      </c>
      <c r="R37" s="50" t="s">
        <v>17</v>
      </c>
      <c r="S37" s="48">
        <v>42080</v>
      </c>
      <c r="T37" s="48">
        <v>45062</v>
      </c>
      <c r="U37" s="48">
        <v>45083</v>
      </c>
      <c r="V37" s="114" t="s">
        <v>17</v>
      </c>
      <c r="W37" s="163" t="s">
        <v>199</v>
      </c>
      <c r="X37" s="248" t="s">
        <v>247</v>
      </c>
      <c r="Y37" s="249">
        <v>45083</v>
      </c>
      <c r="Z37" s="114" t="s">
        <v>239</v>
      </c>
      <c r="AA37" s="126" t="s">
        <v>229</v>
      </c>
    </row>
    <row r="38" spans="1:27" s="51" customFormat="1" ht="75.75" thickBot="1" x14ac:dyDescent="0.3">
      <c r="A38" s="8">
        <v>34</v>
      </c>
      <c r="B38" s="71">
        <v>30002855012005</v>
      </c>
      <c r="C38" s="16">
        <v>1</v>
      </c>
      <c r="D38" s="170" t="s">
        <v>68</v>
      </c>
      <c r="E38" s="82" t="s">
        <v>35</v>
      </c>
      <c r="F38" s="171">
        <v>800</v>
      </c>
      <c r="G38" s="181" t="s">
        <v>21</v>
      </c>
      <c r="H38" s="181" t="s">
        <v>21</v>
      </c>
      <c r="I38" s="171">
        <v>53</v>
      </c>
      <c r="J38" s="17"/>
      <c r="K38" s="17"/>
      <c r="L38" s="17">
        <v>38574</v>
      </c>
      <c r="M38" s="17">
        <v>39082</v>
      </c>
      <c r="N38" s="17" t="s">
        <v>128</v>
      </c>
      <c r="O38" s="17" t="s">
        <v>21</v>
      </c>
      <c r="P38" s="18" t="s">
        <v>132</v>
      </c>
      <c r="Q38" s="18" t="s">
        <v>36</v>
      </c>
      <c r="R38" s="81" t="s">
        <v>161</v>
      </c>
      <c r="S38" s="17" t="s">
        <v>21</v>
      </c>
      <c r="T38" s="17" t="s">
        <v>21</v>
      </c>
      <c r="U38" s="17" t="s">
        <v>21</v>
      </c>
      <c r="V38" s="18" t="s">
        <v>23</v>
      </c>
      <c r="W38" s="17" t="s">
        <v>21</v>
      </c>
      <c r="X38" s="17" t="s">
        <v>21</v>
      </c>
      <c r="Y38" s="17" t="s">
        <v>21</v>
      </c>
      <c r="Z38" s="18" t="s">
        <v>133</v>
      </c>
      <c r="AA38" s="18" t="s">
        <v>141</v>
      </c>
    </row>
    <row r="39" spans="1:27" s="25" customFormat="1" ht="30.75" thickBot="1" x14ac:dyDescent="0.3">
      <c r="A39" s="8">
        <v>35</v>
      </c>
      <c r="B39" s="20">
        <v>30000295011988</v>
      </c>
      <c r="C39" s="16">
        <v>1</v>
      </c>
      <c r="D39" s="172" t="s">
        <v>69</v>
      </c>
      <c r="E39" s="21" t="s">
        <v>17</v>
      </c>
      <c r="F39" s="173" t="s">
        <v>21</v>
      </c>
      <c r="G39" s="174" t="s">
        <v>21</v>
      </c>
      <c r="H39" s="174" t="s">
        <v>21</v>
      </c>
      <c r="I39" s="173" t="s">
        <v>21</v>
      </c>
      <c r="J39" s="22"/>
      <c r="K39" s="22"/>
      <c r="L39" s="22">
        <v>33480</v>
      </c>
      <c r="M39" s="23">
        <v>33969</v>
      </c>
      <c r="N39" s="23" t="s">
        <v>128</v>
      </c>
      <c r="O39" s="23" t="s">
        <v>21</v>
      </c>
      <c r="P39" s="24" t="s">
        <v>126</v>
      </c>
      <c r="Q39" s="24" t="s">
        <v>22</v>
      </c>
      <c r="R39" s="24" t="s">
        <v>23</v>
      </c>
      <c r="S39" s="22" t="s">
        <v>21</v>
      </c>
      <c r="T39" s="22" t="s">
        <v>21</v>
      </c>
      <c r="U39" s="22" t="s">
        <v>21</v>
      </c>
      <c r="V39" s="44" t="s">
        <v>23</v>
      </c>
      <c r="W39" s="22" t="s">
        <v>21</v>
      </c>
      <c r="X39" s="22" t="s">
        <v>21</v>
      </c>
      <c r="Y39" s="22" t="s">
        <v>21</v>
      </c>
      <c r="Z39" s="44" t="s">
        <v>134</v>
      </c>
      <c r="AA39" s="44" t="s">
        <v>21</v>
      </c>
    </row>
    <row r="40" spans="1:27" ht="60.75" thickBot="1" x14ac:dyDescent="0.3">
      <c r="A40" s="8">
        <v>36</v>
      </c>
      <c r="B40" s="45">
        <v>30001245011981</v>
      </c>
      <c r="C40" s="46">
        <v>5</v>
      </c>
      <c r="D40" s="189" t="s">
        <v>70</v>
      </c>
      <c r="E40" s="47" t="s">
        <v>17</v>
      </c>
      <c r="F40" s="190">
        <v>20000</v>
      </c>
      <c r="G40" s="191">
        <v>17000</v>
      </c>
      <c r="H40" s="191">
        <v>3000</v>
      </c>
      <c r="I40" s="193">
        <v>5000</v>
      </c>
      <c r="J40" s="48">
        <v>43607</v>
      </c>
      <c r="K40" s="48">
        <v>43811</v>
      </c>
      <c r="L40" s="48">
        <v>43964</v>
      </c>
      <c r="M40" s="49">
        <v>44926</v>
      </c>
      <c r="N40" s="48" t="s">
        <v>125</v>
      </c>
      <c r="O40" s="241">
        <v>44926</v>
      </c>
      <c r="P40" s="50" t="s">
        <v>18</v>
      </c>
      <c r="Q40" s="50" t="s">
        <v>19</v>
      </c>
      <c r="R40" s="70" t="s">
        <v>17</v>
      </c>
      <c r="S40" s="48" t="s">
        <v>21</v>
      </c>
      <c r="T40" s="48">
        <v>45098</v>
      </c>
      <c r="U40" s="48">
        <v>45098</v>
      </c>
      <c r="V40" s="70" t="s">
        <v>23</v>
      </c>
      <c r="W40" s="161" t="s">
        <v>153</v>
      </c>
      <c r="X40" s="48" t="s">
        <v>21</v>
      </c>
      <c r="Y40" s="48" t="s">
        <v>21</v>
      </c>
      <c r="Z40" s="114" t="s">
        <v>230</v>
      </c>
      <c r="AA40" s="126" t="s">
        <v>189</v>
      </c>
    </row>
    <row r="41" spans="1:27" ht="45.75" thickBot="1" x14ac:dyDescent="0.3">
      <c r="A41" s="8">
        <v>37</v>
      </c>
      <c r="B41" s="71">
        <v>30001325011981</v>
      </c>
      <c r="C41" s="16">
        <v>1</v>
      </c>
      <c r="D41" s="170" t="s">
        <v>71</v>
      </c>
      <c r="E41" s="82" t="s">
        <v>35</v>
      </c>
      <c r="F41" s="181" t="s">
        <v>21</v>
      </c>
      <c r="G41" s="181" t="s">
        <v>21</v>
      </c>
      <c r="H41" s="181" t="s">
        <v>21</v>
      </c>
      <c r="I41" s="181" t="s">
        <v>21</v>
      </c>
      <c r="J41" s="17"/>
      <c r="K41" s="17"/>
      <c r="L41" s="17">
        <v>32679</v>
      </c>
      <c r="M41" s="17">
        <v>31777</v>
      </c>
      <c r="N41" s="17" t="s">
        <v>128</v>
      </c>
      <c r="O41" s="17" t="s">
        <v>21</v>
      </c>
      <c r="P41" s="18" t="s">
        <v>132</v>
      </c>
      <c r="Q41" s="18" t="s">
        <v>36</v>
      </c>
      <c r="R41" s="18" t="s">
        <v>161</v>
      </c>
      <c r="S41" s="17" t="s">
        <v>21</v>
      </c>
      <c r="T41" s="17">
        <v>32574</v>
      </c>
      <c r="U41" s="17" t="s">
        <v>21</v>
      </c>
      <c r="V41" s="18" t="s">
        <v>23</v>
      </c>
      <c r="W41" s="17" t="s">
        <v>21</v>
      </c>
      <c r="X41" s="17" t="s">
        <v>21</v>
      </c>
      <c r="Y41" s="17" t="s">
        <v>21</v>
      </c>
      <c r="Z41" s="18" t="s">
        <v>134</v>
      </c>
      <c r="AA41" s="18" t="s">
        <v>142</v>
      </c>
    </row>
    <row r="42" spans="1:27" ht="105.75" thickBot="1" x14ac:dyDescent="0.3">
      <c r="A42" s="8">
        <v>38</v>
      </c>
      <c r="B42" s="20">
        <v>30000065011981</v>
      </c>
      <c r="C42" s="16">
        <v>1</v>
      </c>
      <c r="D42" s="182" t="s">
        <v>72</v>
      </c>
      <c r="E42" s="21" t="s">
        <v>17</v>
      </c>
      <c r="F42" s="194">
        <v>260</v>
      </c>
      <c r="G42" s="174" t="s">
        <v>21</v>
      </c>
      <c r="H42" s="195" t="s">
        <v>21</v>
      </c>
      <c r="I42" s="173">
        <v>10</v>
      </c>
      <c r="J42" s="22"/>
      <c r="K42" s="22"/>
      <c r="L42" s="74">
        <v>39301</v>
      </c>
      <c r="M42" s="23">
        <v>40178</v>
      </c>
      <c r="N42" s="22" t="s">
        <v>125</v>
      </c>
      <c r="O42" s="22">
        <v>40178</v>
      </c>
      <c r="P42" s="44" t="s">
        <v>126</v>
      </c>
      <c r="Q42" s="44" t="s">
        <v>130</v>
      </c>
      <c r="R42" s="24" t="s">
        <v>161</v>
      </c>
      <c r="S42" s="22" t="s">
        <v>21</v>
      </c>
      <c r="T42" s="74" t="s">
        <v>21</v>
      </c>
      <c r="U42" s="22" t="s">
        <v>21</v>
      </c>
      <c r="V42" s="44" t="s">
        <v>17</v>
      </c>
      <c r="W42" s="67" t="s">
        <v>143</v>
      </c>
      <c r="X42" s="67" t="s">
        <v>21</v>
      </c>
      <c r="Y42" s="67">
        <v>43529</v>
      </c>
      <c r="Z42" s="84" t="s">
        <v>134</v>
      </c>
      <c r="AA42" s="44" t="s">
        <v>144</v>
      </c>
    </row>
    <row r="43" spans="1:27" ht="60.75" thickBot="1" x14ac:dyDescent="0.3">
      <c r="A43" s="8">
        <v>39</v>
      </c>
      <c r="B43" s="71">
        <v>30000485011987</v>
      </c>
      <c r="C43" s="16">
        <v>1</v>
      </c>
      <c r="D43" s="170" t="s">
        <v>73</v>
      </c>
      <c r="E43" s="82" t="s">
        <v>17</v>
      </c>
      <c r="F43" s="198" t="s">
        <v>21</v>
      </c>
      <c r="G43" s="199" t="s">
        <v>21</v>
      </c>
      <c r="H43" s="199" t="s">
        <v>21</v>
      </c>
      <c r="I43" s="198" t="s">
        <v>21</v>
      </c>
      <c r="J43" s="17"/>
      <c r="K43" s="17"/>
      <c r="L43" s="17">
        <v>33795</v>
      </c>
      <c r="M43" s="17">
        <v>33969</v>
      </c>
      <c r="N43" s="17" t="s">
        <v>125</v>
      </c>
      <c r="O43" s="17">
        <v>33969</v>
      </c>
      <c r="P43" s="18" t="s">
        <v>132</v>
      </c>
      <c r="Q43" s="18" t="s">
        <v>146</v>
      </c>
      <c r="R43" s="18" t="s">
        <v>23</v>
      </c>
      <c r="S43" s="17" t="s">
        <v>21</v>
      </c>
      <c r="T43" s="17" t="s">
        <v>21</v>
      </c>
      <c r="U43" s="17" t="s">
        <v>21</v>
      </c>
      <c r="V43" s="18" t="s">
        <v>23</v>
      </c>
      <c r="W43" s="17" t="s">
        <v>21</v>
      </c>
      <c r="X43" s="17" t="s">
        <v>21</v>
      </c>
      <c r="Y43" s="17" t="s">
        <v>21</v>
      </c>
      <c r="Z43" s="18" t="s">
        <v>134</v>
      </c>
      <c r="AA43" s="18" t="s">
        <v>147</v>
      </c>
    </row>
    <row r="44" spans="1:27" ht="60.75" thickBot="1" x14ac:dyDescent="0.3">
      <c r="A44" s="8">
        <v>40</v>
      </c>
      <c r="B44" s="45">
        <v>30001175011981</v>
      </c>
      <c r="C44" s="46">
        <v>5</v>
      </c>
      <c r="D44" s="189" t="s">
        <v>74</v>
      </c>
      <c r="E44" s="47" t="s">
        <v>17</v>
      </c>
      <c r="F44" s="190">
        <v>1000</v>
      </c>
      <c r="G44" s="191">
        <v>800</v>
      </c>
      <c r="H44" s="191">
        <v>200</v>
      </c>
      <c r="I44" s="190">
        <v>35</v>
      </c>
      <c r="J44" s="48">
        <v>43900</v>
      </c>
      <c r="K44" s="48">
        <v>44162</v>
      </c>
      <c r="L44" s="48">
        <v>44272</v>
      </c>
      <c r="M44" s="49">
        <v>44926</v>
      </c>
      <c r="N44" s="48" t="s">
        <v>125</v>
      </c>
      <c r="O44" s="48">
        <v>44926</v>
      </c>
      <c r="P44" s="50" t="s">
        <v>126</v>
      </c>
      <c r="Q44" s="50" t="s">
        <v>130</v>
      </c>
      <c r="R44" s="50" t="s">
        <v>17</v>
      </c>
      <c r="S44" s="48">
        <v>44966</v>
      </c>
      <c r="T44" s="49">
        <v>45072</v>
      </c>
      <c r="U44" s="48">
        <v>45072</v>
      </c>
      <c r="V44" s="114" t="s">
        <v>17</v>
      </c>
      <c r="W44" s="69" t="s">
        <v>21</v>
      </c>
      <c r="X44" s="161" t="s">
        <v>75</v>
      </c>
      <c r="Y44" s="48">
        <v>45072</v>
      </c>
      <c r="Z44" s="114" t="s">
        <v>244</v>
      </c>
      <c r="AA44" s="126" t="s">
        <v>53</v>
      </c>
    </row>
    <row r="45" spans="1:27" ht="30.75" thickBot="1" x14ac:dyDescent="0.3">
      <c r="A45" s="144">
        <v>41</v>
      </c>
      <c r="B45" s="145">
        <v>30001415011981</v>
      </c>
      <c r="C45" s="146">
        <v>7</v>
      </c>
      <c r="D45" s="247" t="s">
        <v>76</v>
      </c>
      <c r="E45" s="135" t="s">
        <v>17</v>
      </c>
      <c r="F45" s="200">
        <v>1000</v>
      </c>
      <c r="G45" s="201">
        <v>700</v>
      </c>
      <c r="H45" s="201">
        <v>300</v>
      </c>
      <c r="I45" s="200">
        <v>50</v>
      </c>
      <c r="J45" s="136">
        <v>44641</v>
      </c>
      <c r="K45" s="136">
        <v>44750</v>
      </c>
      <c r="L45" s="136">
        <v>44861</v>
      </c>
      <c r="M45" s="133">
        <v>46022</v>
      </c>
      <c r="N45" s="136" t="s">
        <v>128</v>
      </c>
      <c r="O45" s="133" t="s">
        <v>21</v>
      </c>
      <c r="P45" s="137" t="s">
        <v>18</v>
      </c>
      <c r="Q45" s="137" t="s">
        <v>32</v>
      </c>
      <c r="R45" s="137" t="s">
        <v>17</v>
      </c>
      <c r="S45" s="136">
        <v>44641</v>
      </c>
      <c r="T45" s="136" t="s">
        <v>21</v>
      </c>
      <c r="U45" s="136">
        <v>44750</v>
      </c>
      <c r="V45" s="137" t="s">
        <v>23</v>
      </c>
      <c r="W45" s="138" t="s">
        <v>21</v>
      </c>
      <c r="X45" s="138" t="s">
        <v>21</v>
      </c>
      <c r="Y45" s="138" t="s">
        <v>21</v>
      </c>
      <c r="Z45" s="137" t="s">
        <v>33</v>
      </c>
      <c r="AA45" s="137" t="s">
        <v>21</v>
      </c>
    </row>
    <row r="46" spans="1:27" ht="75.75" thickBot="1" x14ac:dyDescent="0.3">
      <c r="A46" s="8">
        <v>42</v>
      </c>
      <c r="B46" s="20">
        <v>30001825011982</v>
      </c>
      <c r="C46" s="16">
        <v>1</v>
      </c>
      <c r="D46" s="182" t="s">
        <v>77</v>
      </c>
      <c r="E46" s="84" t="s">
        <v>17</v>
      </c>
      <c r="F46" s="173" t="s">
        <v>21</v>
      </c>
      <c r="G46" s="194" t="s">
        <v>21</v>
      </c>
      <c r="H46" s="173" t="s">
        <v>21</v>
      </c>
      <c r="I46" s="194" t="s">
        <v>21</v>
      </c>
      <c r="J46" s="22"/>
      <c r="K46" s="74"/>
      <c r="L46" s="22">
        <v>32373</v>
      </c>
      <c r="M46" s="109">
        <v>33238</v>
      </c>
      <c r="N46" s="22" t="s">
        <v>125</v>
      </c>
      <c r="O46" s="22">
        <v>33238</v>
      </c>
      <c r="P46" s="84" t="s">
        <v>126</v>
      </c>
      <c r="Q46" s="44" t="s">
        <v>148</v>
      </c>
      <c r="R46" s="24" t="s">
        <v>23</v>
      </c>
      <c r="S46" s="22" t="s">
        <v>21</v>
      </c>
      <c r="T46" s="74" t="s">
        <v>21</v>
      </c>
      <c r="U46" s="74" t="s">
        <v>21</v>
      </c>
      <c r="V46" s="44" t="s">
        <v>23</v>
      </c>
      <c r="W46" s="22" t="s">
        <v>21</v>
      </c>
      <c r="X46" s="74" t="s">
        <v>21</v>
      </c>
      <c r="Y46" s="22" t="s">
        <v>21</v>
      </c>
      <c r="Z46" s="84" t="s">
        <v>134</v>
      </c>
      <c r="AA46" s="24" t="s">
        <v>149</v>
      </c>
    </row>
    <row r="47" spans="1:27" ht="30.75" thickBot="1" x14ac:dyDescent="0.3">
      <c r="A47" s="147">
        <v>43</v>
      </c>
      <c r="B47" s="148">
        <v>30000915011982</v>
      </c>
      <c r="C47" s="149">
        <v>2</v>
      </c>
      <c r="D47" s="245" t="s">
        <v>78</v>
      </c>
      <c r="E47" s="139" t="s">
        <v>17</v>
      </c>
      <c r="F47" s="202">
        <v>8587</v>
      </c>
      <c r="G47" s="203">
        <v>1718</v>
      </c>
      <c r="H47" s="203">
        <v>6869</v>
      </c>
      <c r="I47" s="202">
        <v>462</v>
      </c>
      <c r="J47" s="140">
        <v>43438</v>
      </c>
      <c r="K47" s="140">
        <v>43670</v>
      </c>
      <c r="L47" s="140">
        <v>43767</v>
      </c>
      <c r="M47" s="134">
        <v>44926</v>
      </c>
      <c r="N47" s="140" t="s">
        <v>128</v>
      </c>
      <c r="O47" s="140">
        <v>44897</v>
      </c>
      <c r="P47" s="141" t="s">
        <v>126</v>
      </c>
      <c r="Q47" s="141" t="s">
        <v>130</v>
      </c>
      <c r="R47" s="141" t="s">
        <v>17</v>
      </c>
      <c r="S47" s="140">
        <v>45028</v>
      </c>
      <c r="T47" s="140">
        <v>45091</v>
      </c>
      <c r="U47" s="140"/>
      <c r="V47" s="142" t="s">
        <v>17</v>
      </c>
      <c r="W47" s="156" t="s">
        <v>177</v>
      </c>
      <c r="X47" s="143" t="s">
        <v>79</v>
      </c>
      <c r="Y47" s="143">
        <v>45091</v>
      </c>
      <c r="Z47" s="142" t="s">
        <v>203</v>
      </c>
      <c r="AA47" s="142" t="s">
        <v>231</v>
      </c>
    </row>
    <row r="48" spans="1:27" ht="30.75" thickBot="1" x14ac:dyDescent="0.3">
      <c r="A48" s="8">
        <v>44</v>
      </c>
      <c r="B48" s="34">
        <v>30000925011981</v>
      </c>
      <c r="C48" s="35">
        <v>6</v>
      </c>
      <c r="D48" s="178" t="s">
        <v>80</v>
      </c>
      <c r="E48" s="36" t="s">
        <v>17</v>
      </c>
      <c r="F48" s="179">
        <v>1800</v>
      </c>
      <c r="G48" s="180">
        <v>1700</v>
      </c>
      <c r="H48" s="180">
        <v>100</v>
      </c>
      <c r="I48" s="204">
        <v>14</v>
      </c>
      <c r="J48" s="37">
        <v>44279</v>
      </c>
      <c r="K48" s="37">
        <v>44533</v>
      </c>
      <c r="L48" s="86">
        <v>44630</v>
      </c>
      <c r="M48" s="38">
        <v>45291</v>
      </c>
      <c r="N48" s="37" t="s">
        <v>125</v>
      </c>
      <c r="O48" s="37">
        <v>45291</v>
      </c>
      <c r="P48" s="39" t="s">
        <v>18</v>
      </c>
      <c r="Q48" s="39" t="s">
        <v>32</v>
      </c>
      <c r="R48" s="39" t="s">
        <v>17</v>
      </c>
      <c r="S48" s="37">
        <v>44279</v>
      </c>
      <c r="T48" s="86" t="s">
        <v>21</v>
      </c>
      <c r="U48" s="37">
        <v>44533</v>
      </c>
      <c r="V48" s="39" t="s">
        <v>17</v>
      </c>
      <c r="W48" s="159" t="s">
        <v>183</v>
      </c>
      <c r="X48" s="123" t="s">
        <v>184</v>
      </c>
      <c r="Y48" s="123">
        <v>44602</v>
      </c>
      <c r="Z48" s="39" t="s">
        <v>33</v>
      </c>
      <c r="AA48" s="39" t="s">
        <v>21</v>
      </c>
    </row>
    <row r="49" spans="1:27" ht="60.75" thickBot="1" x14ac:dyDescent="0.3">
      <c r="A49" s="8">
        <v>45</v>
      </c>
      <c r="B49" s="45">
        <v>30000225011982</v>
      </c>
      <c r="C49" s="46">
        <v>5</v>
      </c>
      <c r="D49" s="189" t="s">
        <v>81</v>
      </c>
      <c r="E49" s="47" t="s">
        <v>17</v>
      </c>
      <c r="F49" s="190">
        <v>200</v>
      </c>
      <c r="G49" s="191">
        <v>80</v>
      </c>
      <c r="H49" s="191">
        <v>120</v>
      </c>
      <c r="I49" s="190">
        <v>15</v>
      </c>
      <c r="J49" s="48">
        <v>42783</v>
      </c>
      <c r="K49" s="48">
        <v>42915</v>
      </c>
      <c r="L49" s="48">
        <v>43153</v>
      </c>
      <c r="M49" s="49">
        <v>43830</v>
      </c>
      <c r="N49" s="49" t="s">
        <v>128</v>
      </c>
      <c r="O49" s="49" t="s">
        <v>21</v>
      </c>
      <c r="P49" s="50" t="s">
        <v>18</v>
      </c>
      <c r="Q49" s="50" t="s">
        <v>19</v>
      </c>
      <c r="R49" s="50" t="s">
        <v>17</v>
      </c>
      <c r="S49" s="48">
        <v>44869</v>
      </c>
      <c r="T49" s="49">
        <v>45106</v>
      </c>
      <c r="U49" s="48">
        <v>44886</v>
      </c>
      <c r="V49" s="114" t="s">
        <v>17</v>
      </c>
      <c r="W49" s="161" t="s">
        <v>192</v>
      </c>
      <c r="X49" s="161" t="s">
        <v>246</v>
      </c>
      <c r="Y49" s="69">
        <v>45106</v>
      </c>
      <c r="Z49" s="114" t="s">
        <v>245</v>
      </c>
      <c r="AA49" s="126" t="s">
        <v>238</v>
      </c>
    </row>
    <row r="50" spans="1:27" ht="30.75" thickBot="1" x14ac:dyDescent="0.3">
      <c r="A50" s="8">
        <v>46</v>
      </c>
      <c r="B50" s="83">
        <v>30000055011982</v>
      </c>
      <c r="C50" s="61">
        <v>7</v>
      </c>
      <c r="D50" s="183" t="s">
        <v>82</v>
      </c>
      <c r="E50" s="62" t="s">
        <v>17</v>
      </c>
      <c r="F50" s="184">
        <v>2500</v>
      </c>
      <c r="G50" s="185">
        <v>1500</v>
      </c>
      <c r="H50" s="185">
        <v>1000</v>
      </c>
      <c r="I50" s="184">
        <v>80</v>
      </c>
      <c r="J50" s="63">
        <v>43894</v>
      </c>
      <c r="K50" s="63">
        <v>44011</v>
      </c>
      <c r="L50" s="63">
        <v>44191</v>
      </c>
      <c r="M50" s="73">
        <v>45657</v>
      </c>
      <c r="N50" s="63" t="s">
        <v>125</v>
      </c>
      <c r="O50" s="63">
        <v>45657</v>
      </c>
      <c r="P50" s="65" t="s">
        <v>18</v>
      </c>
      <c r="Q50" s="65" t="s">
        <v>32</v>
      </c>
      <c r="R50" s="65" t="s">
        <v>17</v>
      </c>
      <c r="S50" s="63">
        <v>43894</v>
      </c>
      <c r="T50" s="63" t="s">
        <v>21</v>
      </c>
      <c r="U50" s="63">
        <v>44011</v>
      </c>
      <c r="V50" s="65" t="s">
        <v>23</v>
      </c>
      <c r="W50" s="127" t="s">
        <v>21</v>
      </c>
      <c r="X50" s="127" t="s">
        <v>21</v>
      </c>
      <c r="Y50" s="127" t="s">
        <v>21</v>
      </c>
      <c r="Z50" s="65" t="s">
        <v>33</v>
      </c>
      <c r="AA50" s="65" t="s">
        <v>21</v>
      </c>
    </row>
    <row r="51" spans="1:27" ht="30.75" thickBot="1" x14ac:dyDescent="0.3">
      <c r="A51" s="8">
        <v>47</v>
      </c>
      <c r="B51" s="9">
        <v>30000985011988</v>
      </c>
      <c r="C51" s="10">
        <v>3</v>
      </c>
      <c r="D51" s="167" t="s">
        <v>83</v>
      </c>
      <c r="E51" s="87" t="s">
        <v>17</v>
      </c>
      <c r="F51" s="168">
        <v>5000</v>
      </c>
      <c r="G51" s="169">
        <v>1000</v>
      </c>
      <c r="H51" s="169">
        <v>4000</v>
      </c>
      <c r="I51" s="205">
        <v>30</v>
      </c>
      <c r="J51" s="12">
        <v>43521</v>
      </c>
      <c r="K51" s="12">
        <v>43521</v>
      </c>
      <c r="L51" s="12">
        <v>43635</v>
      </c>
      <c r="M51" s="13">
        <v>44196</v>
      </c>
      <c r="N51" s="12" t="s">
        <v>125</v>
      </c>
      <c r="O51" s="12">
        <v>44196</v>
      </c>
      <c r="P51" s="14" t="s">
        <v>126</v>
      </c>
      <c r="Q51" s="14" t="s">
        <v>130</v>
      </c>
      <c r="R51" s="14" t="s">
        <v>17</v>
      </c>
      <c r="S51" s="12" t="s">
        <v>21</v>
      </c>
      <c r="T51" s="12">
        <v>45019</v>
      </c>
      <c r="U51" s="12"/>
      <c r="V51" s="117" t="s">
        <v>17</v>
      </c>
      <c r="W51" s="12" t="s">
        <v>176</v>
      </c>
      <c r="X51" s="128" t="s">
        <v>216</v>
      </c>
      <c r="Y51" s="128">
        <v>45077</v>
      </c>
      <c r="Z51" s="117" t="s">
        <v>203</v>
      </c>
      <c r="AA51" s="117" t="s">
        <v>240</v>
      </c>
    </row>
    <row r="52" spans="1:27" ht="30.75" thickBot="1" x14ac:dyDescent="0.3">
      <c r="A52" s="8">
        <v>48</v>
      </c>
      <c r="B52" s="34">
        <v>30001335011981</v>
      </c>
      <c r="C52" s="35">
        <v>6</v>
      </c>
      <c r="D52" s="178" t="s">
        <v>84</v>
      </c>
      <c r="E52" s="36" t="s">
        <v>17</v>
      </c>
      <c r="F52" s="179">
        <v>3000</v>
      </c>
      <c r="G52" s="180">
        <v>1000</v>
      </c>
      <c r="H52" s="180">
        <v>2000</v>
      </c>
      <c r="I52" s="179">
        <v>25</v>
      </c>
      <c r="J52" s="37">
        <v>44307</v>
      </c>
      <c r="K52" s="37">
        <v>44504</v>
      </c>
      <c r="L52" s="37">
        <v>44810</v>
      </c>
      <c r="M52" s="38">
        <v>45291</v>
      </c>
      <c r="N52" s="37" t="s">
        <v>125</v>
      </c>
      <c r="O52" s="37">
        <v>45291</v>
      </c>
      <c r="P52" s="39" t="s">
        <v>18</v>
      </c>
      <c r="Q52" s="39" t="s">
        <v>32</v>
      </c>
      <c r="R52" s="39" t="s">
        <v>17</v>
      </c>
      <c r="S52" s="37">
        <v>44307</v>
      </c>
      <c r="T52" s="37" t="s">
        <v>21</v>
      </c>
      <c r="U52" s="37">
        <v>44504</v>
      </c>
      <c r="V52" s="122" t="s">
        <v>17</v>
      </c>
      <c r="W52" s="129" t="s">
        <v>85</v>
      </c>
      <c r="X52" s="129" t="s">
        <v>21</v>
      </c>
      <c r="Y52" s="129">
        <v>44329</v>
      </c>
      <c r="Z52" s="39" t="s">
        <v>33</v>
      </c>
      <c r="AA52" s="39" t="s">
        <v>21</v>
      </c>
    </row>
    <row r="53" spans="1:27" ht="30.75" thickBot="1" x14ac:dyDescent="0.3">
      <c r="A53" s="8">
        <v>49</v>
      </c>
      <c r="B53" s="52">
        <v>30000725011981</v>
      </c>
      <c r="C53" s="53">
        <v>4</v>
      </c>
      <c r="D53" s="186" t="s">
        <v>86</v>
      </c>
      <c r="E53" s="54" t="s">
        <v>17</v>
      </c>
      <c r="F53" s="187">
        <v>120</v>
      </c>
      <c r="G53" s="188" t="s">
        <v>21</v>
      </c>
      <c r="H53" s="188" t="s">
        <v>21</v>
      </c>
      <c r="I53" s="206">
        <v>10</v>
      </c>
      <c r="J53" s="55" t="s">
        <v>21</v>
      </c>
      <c r="K53" s="55">
        <v>43299</v>
      </c>
      <c r="L53" s="55">
        <v>39762</v>
      </c>
      <c r="M53" s="56">
        <v>41274</v>
      </c>
      <c r="N53" s="55" t="s">
        <v>125</v>
      </c>
      <c r="O53" s="55">
        <v>41274</v>
      </c>
      <c r="P53" s="57" t="s">
        <v>126</v>
      </c>
      <c r="Q53" s="57" t="s">
        <v>130</v>
      </c>
      <c r="R53" s="57" t="s">
        <v>17</v>
      </c>
      <c r="S53" s="55" t="s">
        <v>21</v>
      </c>
      <c r="T53" s="55" t="s">
        <v>21</v>
      </c>
      <c r="U53" s="55"/>
      <c r="V53" s="115" t="s">
        <v>17</v>
      </c>
      <c r="W53" s="130" t="s">
        <v>87</v>
      </c>
      <c r="X53" s="116" t="s">
        <v>179</v>
      </c>
      <c r="Y53" s="55"/>
      <c r="Z53" s="152" t="s">
        <v>165</v>
      </c>
      <c r="AA53" s="152" t="s">
        <v>164</v>
      </c>
    </row>
    <row r="54" spans="1:27" ht="45.75" thickBot="1" x14ac:dyDescent="0.3">
      <c r="A54" s="8">
        <v>50</v>
      </c>
      <c r="B54" s="29">
        <v>30000965011981</v>
      </c>
      <c r="C54" s="30">
        <v>2</v>
      </c>
      <c r="D54" s="175" t="s">
        <v>88</v>
      </c>
      <c r="E54" s="31" t="s">
        <v>17</v>
      </c>
      <c r="F54" s="177">
        <v>1000</v>
      </c>
      <c r="G54" s="176">
        <v>500</v>
      </c>
      <c r="H54" s="176">
        <v>500</v>
      </c>
      <c r="I54" s="177">
        <v>148</v>
      </c>
      <c r="J54" s="32">
        <v>44403</v>
      </c>
      <c r="K54" s="32">
        <v>44543</v>
      </c>
      <c r="L54" s="32">
        <v>44636</v>
      </c>
      <c r="M54" s="60">
        <v>44926</v>
      </c>
      <c r="N54" s="32" t="s">
        <v>125</v>
      </c>
      <c r="O54" s="32">
        <v>44926</v>
      </c>
      <c r="P54" s="33" t="s">
        <v>126</v>
      </c>
      <c r="Q54" s="33" t="s">
        <v>130</v>
      </c>
      <c r="R54" s="33" t="s">
        <v>17</v>
      </c>
      <c r="S54" s="32">
        <v>44958</v>
      </c>
      <c r="T54" s="32">
        <v>45075</v>
      </c>
      <c r="U54" s="32"/>
      <c r="V54" s="119" t="s">
        <v>17</v>
      </c>
      <c r="W54" s="154" t="s">
        <v>178</v>
      </c>
      <c r="X54" s="125" t="s">
        <v>166</v>
      </c>
      <c r="Y54" s="125">
        <v>45075</v>
      </c>
      <c r="Z54" s="119" t="s">
        <v>203</v>
      </c>
      <c r="AA54" s="150" t="s">
        <v>235</v>
      </c>
    </row>
    <row r="55" spans="1:27" s="51" customFormat="1" ht="45.75" thickBot="1" x14ac:dyDescent="0.3">
      <c r="A55" s="8">
        <v>51</v>
      </c>
      <c r="B55" s="29">
        <v>30000275011981</v>
      </c>
      <c r="C55" s="30">
        <v>2</v>
      </c>
      <c r="D55" s="175" t="s">
        <v>89</v>
      </c>
      <c r="E55" s="31" t="s">
        <v>17</v>
      </c>
      <c r="F55" s="177">
        <v>7500</v>
      </c>
      <c r="G55" s="176">
        <v>6000</v>
      </c>
      <c r="H55" s="176">
        <v>1500</v>
      </c>
      <c r="I55" s="177">
        <v>300</v>
      </c>
      <c r="J55" s="32">
        <v>43454</v>
      </c>
      <c r="K55" s="32">
        <v>43880</v>
      </c>
      <c r="L55" s="32">
        <v>44020</v>
      </c>
      <c r="M55" s="60">
        <v>44926</v>
      </c>
      <c r="N55" s="32" t="s">
        <v>128</v>
      </c>
      <c r="O55" s="32">
        <v>44965</v>
      </c>
      <c r="P55" s="33" t="s">
        <v>126</v>
      </c>
      <c r="Q55" s="33" t="s">
        <v>130</v>
      </c>
      <c r="R55" s="33" t="s">
        <v>17</v>
      </c>
      <c r="S55" s="32">
        <v>45054</v>
      </c>
      <c r="T55" s="32">
        <v>45099</v>
      </c>
      <c r="U55" s="32"/>
      <c r="V55" s="119" t="s">
        <v>17</v>
      </c>
      <c r="W55" s="154" t="s">
        <v>168</v>
      </c>
      <c r="X55" s="125" t="s">
        <v>90</v>
      </c>
      <c r="Y55" s="125">
        <v>45099</v>
      </c>
      <c r="Z55" s="119" t="s">
        <v>203</v>
      </c>
      <c r="AA55" s="119" t="s">
        <v>234</v>
      </c>
    </row>
    <row r="56" spans="1:27" s="80" customFormat="1" ht="30.75" thickBot="1" x14ac:dyDescent="0.3">
      <c r="A56" s="8">
        <v>52</v>
      </c>
      <c r="B56" s="20">
        <v>30001045011981</v>
      </c>
      <c r="C56" s="16">
        <v>1</v>
      </c>
      <c r="D56" s="172" t="s">
        <v>91</v>
      </c>
      <c r="E56" s="21" t="s">
        <v>17</v>
      </c>
      <c r="F56" s="194" t="s">
        <v>21</v>
      </c>
      <c r="G56" s="173" t="s">
        <v>21</v>
      </c>
      <c r="H56" s="173" t="s">
        <v>21</v>
      </c>
      <c r="I56" s="194" t="s">
        <v>21</v>
      </c>
      <c r="J56" s="22"/>
      <c r="K56" s="22"/>
      <c r="L56" s="22">
        <v>31222</v>
      </c>
      <c r="M56" s="23">
        <v>31777</v>
      </c>
      <c r="N56" s="23" t="s">
        <v>150</v>
      </c>
      <c r="O56" s="23" t="s">
        <v>21</v>
      </c>
      <c r="P56" s="85" t="s">
        <v>126</v>
      </c>
      <c r="Q56" s="24" t="s">
        <v>22</v>
      </c>
      <c r="R56" s="85" t="s">
        <v>23</v>
      </c>
      <c r="S56" s="22" t="s">
        <v>21</v>
      </c>
      <c r="T56" s="22" t="s">
        <v>21</v>
      </c>
      <c r="U56" s="22" t="s">
        <v>21</v>
      </c>
      <c r="V56" s="44" t="s">
        <v>23</v>
      </c>
      <c r="W56" s="22" t="s">
        <v>21</v>
      </c>
      <c r="X56" s="22" t="s">
        <v>21</v>
      </c>
      <c r="Y56" s="22" t="s">
        <v>21</v>
      </c>
      <c r="Z56" s="44" t="s">
        <v>134</v>
      </c>
      <c r="AA56" s="24" t="s">
        <v>21</v>
      </c>
    </row>
    <row r="57" spans="1:27" ht="120.75" thickBot="1" x14ac:dyDescent="0.3">
      <c r="A57" s="8">
        <v>53</v>
      </c>
      <c r="B57" s="71">
        <v>30001055011982</v>
      </c>
      <c r="C57" s="16">
        <v>1</v>
      </c>
      <c r="D57" s="170" t="s">
        <v>92</v>
      </c>
      <c r="E57" s="82" t="s">
        <v>93</v>
      </c>
      <c r="F57" s="171">
        <v>219</v>
      </c>
      <c r="G57" s="207" t="s">
        <v>21</v>
      </c>
      <c r="H57" s="181" t="s">
        <v>21</v>
      </c>
      <c r="I57" s="171">
        <v>76</v>
      </c>
      <c r="J57" s="88"/>
      <c r="K57" s="88"/>
      <c r="L57" s="88">
        <v>37406</v>
      </c>
      <c r="M57" s="88">
        <v>38717</v>
      </c>
      <c r="N57" s="72" t="s">
        <v>128</v>
      </c>
      <c r="O57" s="17" t="s">
        <v>21</v>
      </c>
      <c r="P57" s="89" t="s">
        <v>126</v>
      </c>
      <c r="Q57" s="89" t="s">
        <v>29</v>
      </c>
      <c r="R57" s="18" t="s">
        <v>160</v>
      </c>
      <c r="S57" s="88" t="s">
        <v>21</v>
      </c>
      <c r="T57" s="88" t="s">
        <v>21</v>
      </c>
      <c r="U57" s="88" t="s">
        <v>21</v>
      </c>
      <c r="V57" s="89" t="s">
        <v>17</v>
      </c>
      <c r="W57" s="17" t="s">
        <v>151</v>
      </c>
      <c r="X57" s="17" t="s">
        <v>21</v>
      </c>
      <c r="Y57" s="17">
        <v>38631</v>
      </c>
      <c r="Z57" s="18" t="s">
        <v>134</v>
      </c>
      <c r="AA57" s="18" t="s">
        <v>154</v>
      </c>
    </row>
    <row r="58" spans="1:27" ht="30.75" thickBot="1" x14ac:dyDescent="0.3">
      <c r="A58" s="8">
        <v>54</v>
      </c>
      <c r="B58" s="83">
        <v>30003035012008</v>
      </c>
      <c r="C58" s="61">
        <v>7</v>
      </c>
      <c r="D58" s="183" t="s">
        <v>94</v>
      </c>
      <c r="E58" s="62" t="s">
        <v>17</v>
      </c>
      <c r="F58" s="184">
        <v>400</v>
      </c>
      <c r="G58" s="185">
        <v>200</v>
      </c>
      <c r="H58" s="185">
        <v>200</v>
      </c>
      <c r="I58" s="184">
        <v>49</v>
      </c>
      <c r="J58" s="63">
        <v>44636</v>
      </c>
      <c r="K58" s="63">
        <v>44914</v>
      </c>
      <c r="L58" s="63">
        <v>45071</v>
      </c>
      <c r="M58" s="73">
        <v>46022</v>
      </c>
      <c r="N58" s="63" t="s">
        <v>128</v>
      </c>
      <c r="O58" s="63" t="s">
        <v>21</v>
      </c>
      <c r="P58" s="65" t="s">
        <v>18</v>
      </c>
      <c r="Q58" s="157" t="s">
        <v>32</v>
      </c>
      <c r="R58" s="65" t="s">
        <v>17</v>
      </c>
      <c r="S58" s="63">
        <v>44636</v>
      </c>
      <c r="T58" s="63" t="s">
        <v>21</v>
      </c>
      <c r="U58" s="63">
        <v>44914</v>
      </c>
      <c r="V58" s="65" t="s">
        <v>17</v>
      </c>
      <c r="W58" s="63" t="s">
        <v>21</v>
      </c>
      <c r="X58" s="127" t="s">
        <v>95</v>
      </c>
      <c r="Y58" s="63" t="s">
        <v>21</v>
      </c>
      <c r="Z58" s="65" t="s">
        <v>33</v>
      </c>
      <c r="AA58" s="65" t="s">
        <v>21</v>
      </c>
    </row>
    <row r="59" spans="1:27" ht="105.75" thickBot="1" x14ac:dyDescent="0.3">
      <c r="A59" s="8">
        <v>55</v>
      </c>
      <c r="B59" s="71">
        <v>30001065011981</v>
      </c>
      <c r="C59" s="153">
        <v>1</v>
      </c>
      <c r="D59" s="170" t="s">
        <v>96</v>
      </c>
      <c r="E59" s="82" t="s">
        <v>158</v>
      </c>
      <c r="F59" s="171" t="s">
        <v>21</v>
      </c>
      <c r="G59" s="171" t="s">
        <v>21</v>
      </c>
      <c r="H59" s="171" t="s">
        <v>21</v>
      </c>
      <c r="I59" s="171" t="s">
        <v>21</v>
      </c>
      <c r="J59" s="88"/>
      <c r="K59" s="88"/>
      <c r="L59" s="88">
        <v>37837</v>
      </c>
      <c r="M59" s="88">
        <v>39082</v>
      </c>
      <c r="N59" s="88" t="s">
        <v>128</v>
      </c>
      <c r="O59" s="88" t="s">
        <v>23</v>
      </c>
      <c r="P59" s="18" t="s">
        <v>132</v>
      </c>
      <c r="Q59" s="18" t="s">
        <v>162</v>
      </c>
      <c r="R59" s="18" t="s">
        <v>160</v>
      </c>
      <c r="S59" s="88" t="s">
        <v>21</v>
      </c>
      <c r="T59" s="88" t="s">
        <v>21</v>
      </c>
      <c r="U59" s="88" t="s">
        <v>21</v>
      </c>
      <c r="V59" s="18" t="s">
        <v>23</v>
      </c>
      <c r="W59" s="88" t="s">
        <v>21</v>
      </c>
      <c r="X59" s="88" t="s">
        <v>21</v>
      </c>
      <c r="Y59" s="88" t="s">
        <v>21</v>
      </c>
      <c r="Z59" s="18" t="s">
        <v>134</v>
      </c>
      <c r="AA59" s="18" t="s">
        <v>159</v>
      </c>
    </row>
    <row r="60" spans="1:27" ht="45.75" thickBot="1" x14ac:dyDescent="0.3">
      <c r="A60" s="8">
        <v>56</v>
      </c>
      <c r="B60" s="71">
        <v>30000082172009</v>
      </c>
      <c r="C60" s="16">
        <v>1</v>
      </c>
      <c r="D60" s="170" t="s">
        <v>97</v>
      </c>
      <c r="E60" s="82" t="s">
        <v>23</v>
      </c>
      <c r="F60" s="171" t="s">
        <v>21</v>
      </c>
      <c r="G60" s="181" t="s">
        <v>21</v>
      </c>
      <c r="H60" s="181" t="s">
        <v>21</v>
      </c>
      <c r="I60" s="171" t="s">
        <v>21</v>
      </c>
      <c r="J60" s="17"/>
      <c r="K60" s="17"/>
      <c r="L60" s="17" t="s">
        <v>21</v>
      </c>
      <c r="M60" s="17" t="s">
        <v>21</v>
      </c>
      <c r="N60" s="17" t="s">
        <v>21</v>
      </c>
      <c r="O60" s="17" t="s">
        <v>21</v>
      </c>
      <c r="P60" s="18" t="s">
        <v>21</v>
      </c>
      <c r="Q60" s="18" t="s">
        <v>21</v>
      </c>
      <c r="R60" s="18" t="s">
        <v>21</v>
      </c>
      <c r="S60" s="17"/>
      <c r="T60" s="17"/>
      <c r="U60" s="17"/>
      <c r="V60" s="18" t="s">
        <v>21</v>
      </c>
      <c r="W60" s="17" t="s">
        <v>21</v>
      </c>
      <c r="X60" s="17" t="s">
        <v>21</v>
      </c>
      <c r="Y60" s="17" t="s">
        <v>21</v>
      </c>
      <c r="Z60" s="18" t="s">
        <v>21</v>
      </c>
      <c r="AA60" s="18" t="s">
        <v>155</v>
      </c>
    </row>
    <row r="61" spans="1:27" s="51" customFormat="1" ht="30.75" thickBot="1" x14ac:dyDescent="0.3">
      <c r="A61" s="8">
        <v>57</v>
      </c>
      <c r="B61" s="83">
        <v>30001075011981</v>
      </c>
      <c r="C61" s="61">
        <v>7</v>
      </c>
      <c r="D61" s="183" t="s">
        <v>98</v>
      </c>
      <c r="E61" s="62" t="s">
        <v>17</v>
      </c>
      <c r="F61" s="184">
        <v>1000</v>
      </c>
      <c r="G61" s="185">
        <v>250</v>
      </c>
      <c r="H61" s="185">
        <v>750</v>
      </c>
      <c r="I61" s="184">
        <v>200</v>
      </c>
      <c r="J61" s="63">
        <v>44243</v>
      </c>
      <c r="K61" s="63">
        <v>44335</v>
      </c>
      <c r="L61" s="63">
        <v>44415</v>
      </c>
      <c r="M61" s="73">
        <v>45657</v>
      </c>
      <c r="N61" s="63" t="s">
        <v>128</v>
      </c>
      <c r="O61" s="63" t="s">
        <v>21</v>
      </c>
      <c r="P61" s="65" t="s">
        <v>18</v>
      </c>
      <c r="Q61" s="65" t="s">
        <v>32</v>
      </c>
      <c r="R61" s="65" t="s">
        <v>17</v>
      </c>
      <c r="S61" s="63">
        <v>44243</v>
      </c>
      <c r="T61" s="63" t="s">
        <v>21</v>
      </c>
      <c r="U61" s="63">
        <v>44335</v>
      </c>
      <c r="V61" s="65" t="s">
        <v>23</v>
      </c>
      <c r="W61" s="63" t="s">
        <v>21</v>
      </c>
      <c r="X61" s="63" t="s">
        <v>21</v>
      </c>
      <c r="Y61" s="63" t="s">
        <v>21</v>
      </c>
      <c r="Z61" s="65" t="s">
        <v>33</v>
      </c>
      <c r="AA61" s="65" t="s">
        <v>21</v>
      </c>
    </row>
    <row r="62" spans="1:27" ht="16.5" thickBot="1" x14ac:dyDescent="0.3">
      <c r="A62" s="8">
        <v>58</v>
      </c>
      <c r="B62" s="20">
        <v>30001985011994</v>
      </c>
      <c r="C62" s="16">
        <v>1</v>
      </c>
      <c r="D62" s="172" t="s">
        <v>99</v>
      </c>
      <c r="E62" s="21" t="s">
        <v>17</v>
      </c>
      <c r="F62" s="173">
        <v>17</v>
      </c>
      <c r="G62" s="174">
        <v>7</v>
      </c>
      <c r="H62" s="174">
        <v>10</v>
      </c>
      <c r="I62" s="173">
        <v>1</v>
      </c>
      <c r="J62" s="22"/>
      <c r="K62" s="22"/>
      <c r="L62" s="22">
        <v>40553</v>
      </c>
      <c r="M62" s="23">
        <v>40908</v>
      </c>
      <c r="N62" s="23" t="s">
        <v>128</v>
      </c>
      <c r="O62" s="23" t="s">
        <v>21</v>
      </c>
      <c r="P62" s="24" t="s">
        <v>126</v>
      </c>
      <c r="Q62" s="24" t="s">
        <v>156</v>
      </c>
      <c r="R62" s="24" t="s">
        <v>23</v>
      </c>
      <c r="S62" s="22" t="s">
        <v>21</v>
      </c>
      <c r="T62" s="22" t="s">
        <v>21</v>
      </c>
      <c r="U62" s="22" t="s">
        <v>21</v>
      </c>
      <c r="V62" s="44" t="s">
        <v>23</v>
      </c>
      <c r="W62" s="22" t="s">
        <v>21</v>
      </c>
      <c r="X62" s="22" t="s">
        <v>21</v>
      </c>
      <c r="Y62" s="22" t="s">
        <v>21</v>
      </c>
      <c r="Z62" s="44" t="s">
        <v>134</v>
      </c>
      <c r="AA62" s="44" t="s">
        <v>21</v>
      </c>
    </row>
    <row r="63" spans="1:27" ht="30.75" thickBot="1" x14ac:dyDescent="0.3">
      <c r="A63" s="8">
        <v>59</v>
      </c>
      <c r="B63" s="9">
        <v>30001085011981</v>
      </c>
      <c r="C63" s="10">
        <v>3</v>
      </c>
      <c r="D63" s="167" t="s">
        <v>100</v>
      </c>
      <c r="E63" s="11" t="s">
        <v>17</v>
      </c>
      <c r="F63" s="168">
        <v>500</v>
      </c>
      <c r="G63" s="169">
        <v>400</v>
      </c>
      <c r="H63" s="169">
        <v>100</v>
      </c>
      <c r="I63" s="168">
        <v>400</v>
      </c>
      <c r="J63" s="12">
        <v>74568</v>
      </c>
      <c r="K63" s="12">
        <v>41977</v>
      </c>
      <c r="L63" s="12">
        <v>42296</v>
      </c>
      <c r="M63" s="13">
        <v>43100</v>
      </c>
      <c r="N63" s="13" t="s">
        <v>128</v>
      </c>
      <c r="O63" s="13" t="s">
        <v>21</v>
      </c>
      <c r="P63" s="14" t="s">
        <v>126</v>
      </c>
      <c r="Q63" s="14" t="s">
        <v>130</v>
      </c>
      <c r="R63" s="14" t="s">
        <v>17</v>
      </c>
      <c r="S63" s="12">
        <v>43607</v>
      </c>
      <c r="T63" s="12">
        <v>45100</v>
      </c>
      <c r="U63" s="12"/>
      <c r="V63" s="117" t="s">
        <v>17</v>
      </c>
      <c r="W63" s="131" t="s">
        <v>167</v>
      </c>
      <c r="X63" s="12" t="s">
        <v>219</v>
      </c>
      <c r="Y63" s="128">
        <v>45100</v>
      </c>
      <c r="Z63" s="117" t="s">
        <v>203</v>
      </c>
      <c r="AA63" s="117" t="s">
        <v>233</v>
      </c>
    </row>
    <row r="64" spans="1:27" s="51" customFormat="1" ht="30.75" thickBot="1" x14ac:dyDescent="0.3">
      <c r="A64" s="8">
        <v>60</v>
      </c>
      <c r="B64" s="20">
        <v>30002355011998</v>
      </c>
      <c r="C64" s="16">
        <v>1</v>
      </c>
      <c r="D64" s="172" t="s">
        <v>101</v>
      </c>
      <c r="E64" s="21" t="s">
        <v>17</v>
      </c>
      <c r="F64" s="194" t="s">
        <v>21</v>
      </c>
      <c r="G64" s="173" t="s">
        <v>21</v>
      </c>
      <c r="H64" s="173" t="s">
        <v>21</v>
      </c>
      <c r="I64" s="173" t="s">
        <v>21</v>
      </c>
      <c r="J64" s="22"/>
      <c r="K64" s="22"/>
      <c r="L64" s="22">
        <v>36068</v>
      </c>
      <c r="M64" s="22">
        <v>36769</v>
      </c>
      <c r="N64" s="22" t="s">
        <v>128</v>
      </c>
      <c r="O64" s="22" t="s">
        <v>21</v>
      </c>
      <c r="P64" s="24" t="s">
        <v>18</v>
      </c>
      <c r="Q64" s="24" t="s">
        <v>22</v>
      </c>
      <c r="R64" s="24" t="s">
        <v>23</v>
      </c>
      <c r="S64" s="22" t="s">
        <v>21</v>
      </c>
      <c r="T64" s="22" t="s">
        <v>21</v>
      </c>
      <c r="U64" s="22" t="s">
        <v>21</v>
      </c>
      <c r="V64" s="44" t="s">
        <v>23</v>
      </c>
      <c r="W64" s="22" t="s">
        <v>21</v>
      </c>
      <c r="X64" s="22" t="s">
        <v>21</v>
      </c>
      <c r="Y64" s="22" t="s">
        <v>21</v>
      </c>
      <c r="Z64" s="44" t="s">
        <v>135</v>
      </c>
      <c r="AA64" s="44" t="s">
        <v>21</v>
      </c>
    </row>
    <row r="65" spans="1:27" ht="30.75" thickBot="1" x14ac:dyDescent="0.3">
      <c r="A65" s="8">
        <v>61</v>
      </c>
      <c r="B65" s="20">
        <v>30002325011998</v>
      </c>
      <c r="C65" s="16">
        <v>1</v>
      </c>
      <c r="D65" s="172" t="s">
        <v>102</v>
      </c>
      <c r="E65" s="21" t="s">
        <v>17</v>
      </c>
      <c r="F65" s="173" t="s">
        <v>21</v>
      </c>
      <c r="G65" s="174" t="s">
        <v>21</v>
      </c>
      <c r="H65" s="174"/>
      <c r="I65" s="194" t="s">
        <v>21</v>
      </c>
      <c r="J65" s="22"/>
      <c r="K65" s="22"/>
      <c r="L65" s="22">
        <v>35864</v>
      </c>
      <c r="M65" s="22">
        <v>36197</v>
      </c>
      <c r="N65" s="22" t="s">
        <v>128</v>
      </c>
      <c r="O65" s="22" t="s">
        <v>21</v>
      </c>
      <c r="P65" s="24" t="s">
        <v>18</v>
      </c>
      <c r="Q65" s="24" t="s">
        <v>22</v>
      </c>
      <c r="R65" s="24" t="s">
        <v>23</v>
      </c>
      <c r="S65" s="22" t="s">
        <v>21</v>
      </c>
      <c r="T65" s="22" t="s">
        <v>21</v>
      </c>
      <c r="U65" s="22" t="s">
        <v>21</v>
      </c>
      <c r="V65" s="44" t="s">
        <v>23</v>
      </c>
      <c r="W65" s="22" t="s">
        <v>21</v>
      </c>
      <c r="X65" s="22" t="s">
        <v>21</v>
      </c>
      <c r="Y65" s="22" t="s">
        <v>21</v>
      </c>
      <c r="Z65" s="44" t="s">
        <v>134</v>
      </c>
      <c r="AA65" s="44" t="s">
        <v>21</v>
      </c>
    </row>
    <row r="66" spans="1:27" s="51" customFormat="1" ht="30.75" thickBot="1" x14ac:dyDescent="0.3">
      <c r="A66" s="8">
        <v>62</v>
      </c>
      <c r="B66" s="252">
        <v>30104175012023</v>
      </c>
      <c r="C66" s="35">
        <v>6</v>
      </c>
      <c r="D66" s="178" t="s">
        <v>103</v>
      </c>
      <c r="E66" s="36" t="s">
        <v>17</v>
      </c>
      <c r="F66" s="179">
        <v>300</v>
      </c>
      <c r="G66" s="180">
        <v>200</v>
      </c>
      <c r="H66" s="180">
        <v>100</v>
      </c>
      <c r="I66" s="192">
        <v>21</v>
      </c>
      <c r="J66" s="37">
        <v>44904</v>
      </c>
      <c r="K66" s="37">
        <v>44942</v>
      </c>
      <c r="L66" s="37">
        <v>44995</v>
      </c>
      <c r="M66" s="38">
        <v>45291</v>
      </c>
      <c r="N66" s="37" t="s">
        <v>128</v>
      </c>
      <c r="O66" s="37" t="s">
        <v>21</v>
      </c>
      <c r="P66" s="39" t="s">
        <v>18</v>
      </c>
      <c r="Q66" s="39" t="s">
        <v>32</v>
      </c>
      <c r="R66" s="39" t="s">
        <v>17</v>
      </c>
      <c r="S66" s="37">
        <v>44904</v>
      </c>
      <c r="T66" s="37" t="s">
        <v>21</v>
      </c>
      <c r="U66" s="37">
        <v>44942</v>
      </c>
      <c r="V66" s="122" t="s">
        <v>23</v>
      </c>
      <c r="W66" s="123" t="s">
        <v>21</v>
      </c>
      <c r="X66" s="123" t="s">
        <v>21</v>
      </c>
      <c r="Y66" s="123" t="s">
        <v>21</v>
      </c>
      <c r="Z66" s="39" t="s">
        <v>33</v>
      </c>
      <c r="AA66" s="39" t="s">
        <v>21</v>
      </c>
    </row>
    <row r="67" spans="1:27" ht="30.75" thickBot="1" x14ac:dyDescent="0.3">
      <c r="A67" s="8">
        <v>63</v>
      </c>
      <c r="B67" s="83">
        <v>30001665011992</v>
      </c>
      <c r="C67" s="61">
        <v>7</v>
      </c>
      <c r="D67" s="183" t="s">
        <v>104</v>
      </c>
      <c r="E67" s="62" t="s">
        <v>17</v>
      </c>
      <c r="F67" s="184">
        <v>750</v>
      </c>
      <c r="G67" s="185">
        <v>250</v>
      </c>
      <c r="H67" s="185">
        <v>500</v>
      </c>
      <c r="I67" s="184">
        <v>100</v>
      </c>
      <c r="J67" s="63">
        <v>44265</v>
      </c>
      <c r="K67" s="63">
        <v>44393</v>
      </c>
      <c r="L67" s="90">
        <v>44602</v>
      </c>
      <c r="M67" s="73">
        <v>46022</v>
      </c>
      <c r="N67" s="63" t="s">
        <v>125</v>
      </c>
      <c r="O67" s="63">
        <v>46022</v>
      </c>
      <c r="P67" s="65" t="s">
        <v>18</v>
      </c>
      <c r="Q67" s="65" t="s">
        <v>32</v>
      </c>
      <c r="R67" s="65" t="s">
        <v>17</v>
      </c>
      <c r="S67" s="63">
        <v>44265</v>
      </c>
      <c r="T67" s="90" t="s">
        <v>21</v>
      </c>
      <c r="U67" s="63">
        <v>44393</v>
      </c>
      <c r="V67" s="65" t="s">
        <v>17</v>
      </c>
      <c r="W67" s="127" t="s">
        <v>105</v>
      </c>
      <c r="X67" s="127" t="s">
        <v>21</v>
      </c>
      <c r="Y67" s="127">
        <v>44329</v>
      </c>
      <c r="Z67" s="65" t="s">
        <v>33</v>
      </c>
      <c r="AA67" s="65" t="s">
        <v>21</v>
      </c>
    </row>
    <row r="68" spans="1:27" ht="30.75" thickBot="1" x14ac:dyDescent="0.3">
      <c r="A68" s="8">
        <v>64</v>
      </c>
      <c r="B68" s="83">
        <v>30002095011996</v>
      </c>
      <c r="C68" s="61">
        <v>7</v>
      </c>
      <c r="D68" s="183" t="s">
        <v>106</v>
      </c>
      <c r="E68" s="62" t="s">
        <v>17</v>
      </c>
      <c r="F68" s="184">
        <v>36</v>
      </c>
      <c r="G68" s="185">
        <v>36</v>
      </c>
      <c r="H68" s="185">
        <v>0</v>
      </c>
      <c r="I68" s="184">
        <v>2</v>
      </c>
      <c r="J68" s="63">
        <v>43753</v>
      </c>
      <c r="K68" s="63">
        <v>44361</v>
      </c>
      <c r="L68" s="63">
        <v>44530</v>
      </c>
      <c r="M68" s="73">
        <v>46752</v>
      </c>
      <c r="N68" s="63" t="s">
        <v>128</v>
      </c>
      <c r="O68" s="73" t="s">
        <v>21</v>
      </c>
      <c r="P68" s="65" t="s">
        <v>18</v>
      </c>
      <c r="Q68" s="65" t="s">
        <v>32</v>
      </c>
      <c r="R68" s="65" t="s">
        <v>17</v>
      </c>
      <c r="S68" s="63">
        <v>43753</v>
      </c>
      <c r="T68" s="63" t="s">
        <v>21</v>
      </c>
      <c r="U68" s="63">
        <v>44361</v>
      </c>
      <c r="V68" s="65" t="s">
        <v>17</v>
      </c>
      <c r="W68" s="127" t="s">
        <v>107</v>
      </c>
      <c r="X68" s="127" t="s">
        <v>21</v>
      </c>
      <c r="Y68" s="127">
        <v>44330</v>
      </c>
      <c r="Z68" s="65" t="s">
        <v>33</v>
      </c>
      <c r="AA68" s="65" t="s">
        <v>21</v>
      </c>
    </row>
    <row r="69" spans="1:27" ht="165.75" thickBot="1" x14ac:dyDescent="0.3">
      <c r="A69" s="8">
        <v>65</v>
      </c>
      <c r="B69" s="29">
        <v>30003045012008</v>
      </c>
      <c r="C69" s="30">
        <v>2</v>
      </c>
      <c r="D69" s="175" t="s">
        <v>108</v>
      </c>
      <c r="E69" s="31" t="s">
        <v>17</v>
      </c>
      <c r="F69" s="177">
        <v>800</v>
      </c>
      <c r="G69" s="176">
        <v>730</v>
      </c>
      <c r="H69" s="176">
        <v>70</v>
      </c>
      <c r="I69" s="177">
        <v>20</v>
      </c>
      <c r="J69" s="32">
        <v>43083</v>
      </c>
      <c r="K69" s="32">
        <v>43264</v>
      </c>
      <c r="L69" s="32">
        <v>43294</v>
      </c>
      <c r="M69" s="60">
        <v>44926</v>
      </c>
      <c r="N69" s="32" t="s">
        <v>150</v>
      </c>
      <c r="O69" s="32">
        <v>44893</v>
      </c>
      <c r="P69" s="33" t="s">
        <v>18</v>
      </c>
      <c r="Q69" s="33" t="s">
        <v>19</v>
      </c>
      <c r="R69" s="33" t="s">
        <v>17</v>
      </c>
      <c r="S69" s="32">
        <v>44994</v>
      </c>
      <c r="T69" s="32">
        <v>45091</v>
      </c>
      <c r="U69" s="32"/>
      <c r="V69" s="119" t="s">
        <v>17</v>
      </c>
      <c r="W69" s="154" t="s">
        <v>21</v>
      </c>
      <c r="X69" s="154" t="s">
        <v>228</v>
      </c>
      <c r="Y69" s="125">
        <v>45107</v>
      </c>
      <c r="Z69" s="119" t="s">
        <v>203</v>
      </c>
      <c r="AA69" s="119" t="s">
        <v>241</v>
      </c>
    </row>
    <row r="70" spans="1:27" ht="60.75" thickBot="1" x14ac:dyDescent="0.3">
      <c r="A70" s="8">
        <v>66</v>
      </c>
      <c r="B70" s="9">
        <v>30001355011981</v>
      </c>
      <c r="C70" s="10">
        <v>3</v>
      </c>
      <c r="D70" s="167" t="s">
        <v>109</v>
      </c>
      <c r="E70" s="11" t="s">
        <v>17</v>
      </c>
      <c r="F70" s="168">
        <v>20000</v>
      </c>
      <c r="G70" s="169">
        <v>18000</v>
      </c>
      <c r="H70" s="169">
        <v>2000</v>
      </c>
      <c r="I70" s="168">
        <v>3000</v>
      </c>
      <c r="J70" s="12">
        <v>40344</v>
      </c>
      <c r="K70" s="12">
        <v>41474</v>
      </c>
      <c r="L70" s="12">
        <v>41570</v>
      </c>
      <c r="M70" s="13">
        <v>43465</v>
      </c>
      <c r="N70" s="12" t="s">
        <v>128</v>
      </c>
      <c r="O70" s="12">
        <v>42307</v>
      </c>
      <c r="P70" s="14" t="s">
        <v>18</v>
      </c>
      <c r="Q70" s="14" t="s">
        <v>19</v>
      </c>
      <c r="R70" s="14" t="s">
        <v>17</v>
      </c>
      <c r="S70" s="12">
        <v>43559</v>
      </c>
      <c r="T70" s="12"/>
      <c r="U70" s="12"/>
      <c r="V70" s="14" t="s">
        <v>17</v>
      </c>
      <c r="W70" s="131" t="s">
        <v>221</v>
      </c>
      <c r="X70" s="131" t="s">
        <v>21</v>
      </c>
      <c r="Y70" s="128">
        <v>44547</v>
      </c>
      <c r="Z70" s="110" t="s">
        <v>131</v>
      </c>
      <c r="AA70" s="14" t="s">
        <v>21</v>
      </c>
    </row>
    <row r="71" spans="1:27" ht="30.75" thickBot="1" x14ac:dyDescent="0.3">
      <c r="A71" s="8">
        <v>67</v>
      </c>
      <c r="B71" s="34">
        <v>30001375011982</v>
      </c>
      <c r="C71" s="35">
        <v>6</v>
      </c>
      <c r="D71" s="178" t="s">
        <v>110</v>
      </c>
      <c r="E71" s="36" t="s">
        <v>17</v>
      </c>
      <c r="F71" s="179">
        <v>1275</v>
      </c>
      <c r="G71" s="180">
        <v>829</v>
      </c>
      <c r="H71" s="180">
        <v>446</v>
      </c>
      <c r="I71" s="192">
        <v>85</v>
      </c>
      <c r="J71" s="37">
        <v>44469</v>
      </c>
      <c r="K71" s="37">
        <v>44531</v>
      </c>
      <c r="L71" s="37">
        <v>44625</v>
      </c>
      <c r="M71" s="38">
        <v>45291</v>
      </c>
      <c r="N71" s="37" t="s">
        <v>128</v>
      </c>
      <c r="O71" s="37" t="s">
        <v>21</v>
      </c>
      <c r="P71" s="39" t="s">
        <v>18</v>
      </c>
      <c r="Q71" s="39" t="s">
        <v>32</v>
      </c>
      <c r="R71" s="39" t="s">
        <v>17</v>
      </c>
      <c r="S71" s="37">
        <v>44469</v>
      </c>
      <c r="T71" s="37" t="s">
        <v>21</v>
      </c>
      <c r="U71" s="37">
        <v>44531</v>
      </c>
      <c r="V71" s="39" t="s">
        <v>17</v>
      </c>
      <c r="W71" s="123" t="s">
        <v>111</v>
      </c>
      <c r="X71" s="123" t="s">
        <v>21</v>
      </c>
      <c r="Y71" s="123">
        <v>44362</v>
      </c>
      <c r="Z71" s="39" t="s">
        <v>33</v>
      </c>
      <c r="AA71" s="39" t="s">
        <v>21</v>
      </c>
    </row>
    <row r="72" spans="1:27" ht="45.75" thickBot="1" x14ac:dyDescent="0.3">
      <c r="A72" s="8">
        <v>68</v>
      </c>
      <c r="B72" s="91">
        <v>30001365011982</v>
      </c>
      <c r="C72" s="35">
        <v>6</v>
      </c>
      <c r="D72" s="178" t="s">
        <v>112</v>
      </c>
      <c r="E72" s="36" t="s">
        <v>17</v>
      </c>
      <c r="F72" s="179">
        <v>600</v>
      </c>
      <c r="G72" s="180">
        <v>435</v>
      </c>
      <c r="H72" s="180">
        <v>165</v>
      </c>
      <c r="I72" s="179">
        <v>10</v>
      </c>
      <c r="J72" s="37">
        <v>44498</v>
      </c>
      <c r="K72" s="37">
        <v>44523</v>
      </c>
      <c r="L72" s="37">
        <v>44646</v>
      </c>
      <c r="M72" s="92">
        <v>45291</v>
      </c>
      <c r="N72" s="37" t="s">
        <v>128</v>
      </c>
      <c r="O72" s="86" t="s">
        <v>21</v>
      </c>
      <c r="P72" s="39" t="s">
        <v>18</v>
      </c>
      <c r="Q72" s="39" t="s">
        <v>32</v>
      </c>
      <c r="R72" s="39" t="s">
        <v>17</v>
      </c>
      <c r="S72" s="37">
        <v>44498</v>
      </c>
      <c r="T72" s="37" t="s">
        <v>21</v>
      </c>
      <c r="U72" s="37">
        <v>44523</v>
      </c>
      <c r="V72" s="39" t="s">
        <v>17</v>
      </c>
      <c r="W72" s="129" t="s">
        <v>186</v>
      </c>
      <c r="X72" s="129" t="s">
        <v>187</v>
      </c>
      <c r="Y72" s="129">
        <v>44600</v>
      </c>
      <c r="Z72" s="39" t="s">
        <v>33</v>
      </c>
      <c r="AA72" s="39" t="s">
        <v>21</v>
      </c>
    </row>
    <row r="73" spans="1:27" s="40" customFormat="1" ht="30.75" thickBot="1" x14ac:dyDescent="0.3">
      <c r="A73" s="8">
        <v>69</v>
      </c>
      <c r="B73" s="9">
        <v>30003155012009</v>
      </c>
      <c r="C73" s="10">
        <v>3</v>
      </c>
      <c r="D73" s="167" t="s">
        <v>113</v>
      </c>
      <c r="E73" s="11" t="s">
        <v>17</v>
      </c>
      <c r="F73" s="168">
        <v>1730</v>
      </c>
      <c r="G73" s="169">
        <v>711</v>
      </c>
      <c r="H73" s="169">
        <v>1019</v>
      </c>
      <c r="I73" s="205">
        <v>2</v>
      </c>
      <c r="J73" s="12">
        <v>42074</v>
      </c>
      <c r="K73" s="12">
        <v>42432</v>
      </c>
      <c r="L73" s="12">
        <v>42465</v>
      </c>
      <c r="M73" s="13">
        <v>43861</v>
      </c>
      <c r="N73" s="13" t="s">
        <v>128</v>
      </c>
      <c r="O73" s="13" t="s">
        <v>21</v>
      </c>
      <c r="P73" s="14" t="s">
        <v>18</v>
      </c>
      <c r="Q73" s="14" t="s">
        <v>29</v>
      </c>
      <c r="R73" s="14" t="s">
        <v>17</v>
      </c>
      <c r="S73" s="12" t="s">
        <v>21</v>
      </c>
      <c r="T73" s="12" t="s">
        <v>21</v>
      </c>
      <c r="U73" s="12"/>
      <c r="V73" s="14" t="s">
        <v>23</v>
      </c>
      <c r="W73" s="12" t="s">
        <v>21</v>
      </c>
      <c r="X73" s="12" t="s">
        <v>21</v>
      </c>
      <c r="Y73" s="12" t="s">
        <v>21</v>
      </c>
      <c r="Z73" s="14" t="s">
        <v>27</v>
      </c>
      <c r="AA73" s="14" t="s">
        <v>21</v>
      </c>
    </row>
    <row r="74" spans="1:27" ht="16.5" thickBot="1" x14ac:dyDescent="0.3">
      <c r="A74" s="93"/>
      <c r="B74" s="94"/>
      <c r="C74" s="94"/>
      <c r="F74" s="96"/>
      <c r="G74" s="96"/>
      <c r="H74" s="96"/>
      <c r="I74" s="96"/>
    </row>
    <row r="75" spans="1:27" s="101" customFormat="1" ht="19.5" thickBot="1" x14ac:dyDescent="0.35">
      <c r="A75" s="97"/>
      <c r="B75" s="97"/>
      <c r="C75" s="257" t="s">
        <v>114</v>
      </c>
      <c r="D75" s="257"/>
      <c r="E75" s="98">
        <f>COUNTA(E5:E73)</f>
        <v>69</v>
      </c>
      <c r="F75" s="98">
        <f>SUM(F5:F73)</f>
        <v>253215</v>
      </c>
      <c r="G75" s="98">
        <f>SUM(G5:G73)</f>
        <v>153250</v>
      </c>
      <c r="H75" s="98">
        <f>SUM(H5:H73)</f>
        <v>93633</v>
      </c>
      <c r="I75" s="99">
        <f>SUM(I5:I73)</f>
        <v>24531</v>
      </c>
      <c r="J75" s="100"/>
      <c r="K75" s="100"/>
      <c r="L75" s="258" t="s">
        <v>115</v>
      </c>
      <c r="M75" s="259"/>
      <c r="N75" s="243"/>
      <c r="O75" s="243"/>
      <c r="P75" s="98">
        <f>COUNTIF($P$5:$P$73,"vigente")</f>
        <v>62</v>
      </c>
      <c r="Q75" s="100"/>
      <c r="R75" s="100"/>
      <c r="S75" s="100"/>
      <c r="T75" s="100"/>
      <c r="U75" s="100"/>
      <c r="V75" s="158"/>
      <c r="W75" s="95"/>
      <c r="X75" s="95"/>
      <c r="Y75" s="95"/>
      <c r="Z75" s="95"/>
      <c r="AA75" s="95"/>
    </row>
    <row r="76" spans="1:27" ht="16.5" thickBot="1" x14ac:dyDescent="0.3">
      <c r="F76" s="96"/>
      <c r="G76" s="96"/>
      <c r="H76" s="96"/>
      <c r="I76" s="96"/>
    </row>
    <row r="77" spans="1:27" ht="16.5" thickBot="1" x14ac:dyDescent="0.3">
      <c r="B77" s="104"/>
      <c r="C77" s="260">
        <v>1</v>
      </c>
      <c r="D77" s="262" t="s">
        <v>116</v>
      </c>
      <c r="E77" s="209">
        <f>COUNTIF($C$5:$C$73,C77)</f>
        <v>24</v>
      </c>
      <c r="F77" s="210">
        <f>SUMIF($C$5:$C$72,C77,$F$5:F$72)</f>
        <v>5879</v>
      </c>
      <c r="G77" s="211">
        <f>SUMIF($C$5:$C$72,C77,$G$5:G$72)</f>
        <v>1007</v>
      </c>
      <c r="H77" s="211">
        <f>SUMIF($C$5:$C$72,C77,$H$5:H$72)</f>
        <v>510</v>
      </c>
      <c r="I77" s="210">
        <f>SUMIF($C$5:$C$72,C77,$I$5:I$72)</f>
        <v>562</v>
      </c>
    </row>
    <row r="78" spans="1:27" ht="16.5" thickBot="1" x14ac:dyDescent="0.3">
      <c r="B78" s="104"/>
      <c r="C78" s="261"/>
      <c r="D78" s="263"/>
      <c r="E78" s="212">
        <f>E77/E92</f>
        <v>0.34782608695652173</v>
      </c>
      <c r="F78" s="212">
        <f ca="1">F77/F92</f>
        <v>2.3217423928282289E-2</v>
      </c>
      <c r="G78" s="212">
        <f ca="1">G77/G92</f>
        <v>6.5709624796084828E-3</v>
      </c>
      <c r="H78" s="212">
        <f ca="1">H77/H92</f>
        <v>5.4467976034090542E-3</v>
      </c>
      <c r="I78" s="212">
        <f ca="1">I77/I92</f>
        <v>2.2909787615669967E-2</v>
      </c>
    </row>
    <row r="79" spans="1:27" ht="16.5" thickBot="1" x14ac:dyDescent="0.3">
      <c r="B79" s="104"/>
      <c r="C79" s="264">
        <v>2</v>
      </c>
      <c r="D79" s="266" t="s">
        <v>117</v>
      </c>
      <c r="E79" s="213">
        <f>COUNTIF($C$5:$C$73,C79)</f>
        <v>6</v>
      </c>
      <c r="F79" s="214">
        <f>SUMIF($C$5:$C$72,C79,$F$5:F$72)</f>
        <v>50681</v>
      </c>
      <c r="G79" s="215">
        <f>SUMIF($C$5:$C$72,C79,$G$5:G$72)</f>
        <v>38693</v>
      </c>
      <c r="H79" s="215">
        <f>SUMIF($C$5:$C$72,C79,$H$5:H$72)</f>
        <v>11988</v>
      </c>
      <c r="I79" s="214">
        <f>SUMIF($C$5:$C$72,C79,$I$5:I$72)</f>
        <v>2932</v>
      </c>
    </row>
    <row r="80" spans="1:27" ht="16.5" thickBot="1" x14ac:dyDescent="0.3">
      <c r="B80" s="104"/>
      <c r="C80" s="265"/>
      <c r="D80" s="267"/>
      <c r="E80" s="216">
        <f>E79/E92</f>
        <v>8.6956521739130432E-2</v>
      </c>
      <c r="F80" s="216">
        <f ca="1">F79/F92</f>
        <v>0.20015007009853286</v>
      </c>
      <c r="G80" s="216">
        <f ca="1">G79/G92</f>
        <v>0.25248287112561174</v>
      </c>
      <c r="H80" s="216">
        <f ca="1">H79/H92</f>
        <v>0.1280317836660152</v>
      </c>
      <c r="I80" s="216">
        <f ca="1">I79/I92</f>
        <v>0.119522237169296</v>
      </c>
    </row>
    <row r="81" spans="2:25" ht="16.5" thickBot="1" x14ac:dyDescent="0.3">
      <c r="B81" s="104"/>
      <c r="C81" s="268">
        <v>3</v>
      </c>
      <c r="D81" s="270" t="s">
        <v>118</v>
      </c>
      <c r="E81" s="217">
        <f>COUNTIF($C$5:$C$73,C81)</f>
        <v>8</v>
      </c>
      <c r="F81" s="218">
        <f ca="1">SUMIF($C$5:$C$73,C81,$F$5:F$72)</f>
        <v>51449</v>
      </c>
      <c r="G81" s="219">
        <f ca="1">SUMIF($C$5:$C$73,C81,$G$5:G$72)</f>
        <v>36417</v>
      </c>
      <c r="H81" s="219">
        <f ca="1">SUMIF($C$5:$C$73,C81,$H$5:H$72)</f>
        <v>15032</v>
      </c>
      <c r="I81" s="218">
        <f ca="1">SUMIF($C$5:$C$73,C81,$I$5:I$72)</f>
        <v>3973</v>
      </c>
      <c r="J81" s="105"/>
      <c r="K81" s="105"/>
      <c r="L81" s="105"/>
      <c r="S81" s="105"/>
      <c r="T81" s="105"/>
      <c r="U81" s="105"/>
    </row>
    <row r="82" spans="2:25" ht="16.5" thickBot="1" x14ac:dyDescent="0.3">
      <c r="B82" s="104"/>
      <c r="C82" s="269"/>
      <c r="D82" s="271"/>
      <c r="E82" s="220">
        <f>E81/E92</f>
        <v>0.11594202898550725</v>
      </c>
      <c r="F82" s="221">
        <f ca="1">F81/F92</f>
        <v>0.20318306577414449</v>
      </c>
      <c r="G82" s="221">
        <f ca="1">G81/G92</f>
        <v>0.23763132137030996</v>
      </c>
      <c r="H82" s="221">
        <f ca="1">H81/H92</f>
        <v>0.16054168936165669</v>
      </c>
      <c r="I82" s="221">
        <f ca="1">I81/I92</f>
        <v>0.16195833842892665</v>
      </c>
      <c r="J82" s="105"/>
      <c r="K82" s="105"/>
      <c r="L82" s="105"/>
      <c r="S82" s="105"/>
      <c r="T82" s="105"/>
      <c r="U82" s="105"/>
    </row>
    <row r="83" spans="2:25" ht="16.5" thickBot="1" x14ac:dyDescent="0.3">
      <c r="B83" s="104"/>
      <c r="C83" s="272">
        <v>4</v>
      </c>
      <c r="D83" s="274" t="s">
        <v>119</v>
      </c>
      <c r="E83" s="222">
        <f t="shared" ref="E83:E89" si="0">COUNTIF($C$5:$C$73,C83)</f>
        <v>4</v>
      </c>
      <c r="F83" s="223">
        <f>SUMIF($C$5:$C$72,C83,$F$5:F$72)</f>
        <v>41320</v>
      </c>
      <c r="G83" s="224">
        <f>SUMIF($C$5:$C$72,C83,$G$5:G$72)</f>
        <v>19250</v>
      </c>
      <c r="H83" s="224">
        <f>SUMIF($C$5:$C$72,C83,$H$5:H$72)</f>
        <v>20250</v>
      </c>
      <c r="I83" s="223">
        <f>SUMIF($C$5:$C$72,C83,$I$5:I$72)</f>
        <v>6501</v>
      </c>
    </row>
    <row r="84" spans="2:25" ht="16.5" thickBot="1" x14ac:dyDescent="0.3">
      <c r="B84" s="104"/>
      <c r="C84" s="273"/>
      <c r="D84" s="275"/>
      <c r="E84" s="225">
        <f>E83/E92</f>
        <v>5.7971014492753624E-2</v>
      </c>
      <c r="F84" s="225">
        <f ca="1">F83/F92</f>
        <v>0.16318148608889679</v>
      </c>
      <c r="G84" s="225">
        <f ca="1">G83/G92</f>
        <v>0.12561174551386622</v>
      </c>
      <c r="H84" s="225">
        <f ca="1">H83/H92</f>
        <v>0.21626990484124187</v>
      </c>
      <c r="I84" s="225">
        <f ca="1">I83/I92</f>
        <v>0.26501161795279443</v>
      </c>
    </row>
    <row r="85" spans="2:25" ht="16.5" thickBot="1" x14ac:dyDescent="0.3">
      <c r="B85" s="104"/>
      <c r="C85" s="277">
        <v>5</v>
      </c>
      <c r="D85" s="279" t="s">
        <v>120</v>
      </c>
      <c r="E85" s="226">
        <f t="shared" si="0"/>
        <v>8</v>
      </c>
      <c r="F85" s="227">
        <f>SUMIF($C$5:$C$72,C85,$F$5:F$72)</f>
        <v>58175</v>
      </c>
      <c r="G85" s="228">
        <f>SUMIF($C$5:$C$72,C85,$G$5:G$72)</f>
        <v>34163</v>
      </c>
      <c r="H85" s="228">
        <f>SUMIF($C$5:$C$72,C85,$H$5:H$72)</f>
        <v>24012</v>
      </c>
      <c r="I85" s="227">
        <f>SUMIF($C$5:$C$72,C85,$I$5:I$72)</f>
        <v>9560</v>
      </c>
    </row>
    <row r="86" spans="2:25" ht="16.5" thickBot="1" x14ac:dyDescent="0.3">
      <c r="B86" s="104"/>
      <c r="C86" s="278"/>
      <c r="D86" s="280"/>
      <c r="E86" s="229">
        <f>E85/E92</f>
        <v>0.11594202898550725</v>
      </c>
      <c r="F86" s="229">
        <f ca="1">F85/F92</f>
        <v>0.22974547321446201</v>
      </c>
      <c r="G86" s="229">
        <f ca="1">G85/G92</f>
        <v>0.22292332789559544</v>
      </c>
      <c r="H86" s="229">
        <f ca="1">H85/H92</f>
        <v>0.25644804716285924</v>
      </c>
      <c r="I86" s="229">
        <f ca="1">I85/I92</f>
        <v>0.38971097794627207</v>
      </c>
    </row>
    <row r="87" spans="2:25" ht="16.5" thickBot="1" x14ac:dyDescent="0.3">
      <c r="B87" s="104"/>
      <c r="C87" s="281">
        <v>6</v>
      </c>
      <c r="D87" s="283" t="s">
        <v>121</v>
      </c>
      <c r="E87" s="230">
        <f t="shared" si="0"/>
        <v>10</v>
      </c>
      <c r="F87" s="231">
        <f>SUMIF($C$5:$C$72,C87,$F$5:F$72)</f>
        <v>37625</v>
      </c>
      <c r="G87" s="232">
        <f>SUMIF($C$5:$C$72,C87,$G$5:G$72)</f>
        <v>19709</v>
      </c>
      <c r="H87" s="232">
        <f>SUMIF($C$5:$C$72,C87,$H$5:H$72)</f>
        <v>17916</v>
      </c>
      <c r="I87" s="231">
        <f>SUMIF($C$5:$C$72,C87,$I$5:I$72)</f>
        <v>507</v>
      </c>
      <c r="J87" s="105"/>
      <c r="K87" s="105"/>
      <c r="L87" s="105"/>
      <c r="S87" s="105"/>
      <c r="T87" s="105"/>
      <c r="U87" s="105"/>
      <c r="W87" s="15"/>
      <c r="X87" s="15"/>
      <c r="Y87" s="15"/>
    </row>
    <row r="88" spans="2:25" ht="16.5" thickBot="1" x14ac:dyDescent="0.3">
      <c r="B88" s="104"/>
      <c r="C88" s="282"/>
      <c r="D88" s="284"/>
      <c r="E88" s="233">
        <f>E87/E92</f>
        <v>0.14492753623188406</v>
      </c>
      <c r="F88" s="233">
        <f ca="1">F87/F92</f>
        <v>0.14858914361313508</v>
      </c>
      <c r="G88" s="233">
        <f ca="1">G87/G92</f>
        <v>0.12860685154975529</v>
      </c>
      <c r="H88" s="233">
        <f ca="1">H87/H92</f>
        <v>0.19134279580916985</v>
      </c>
      <c r="I88" s="233">
        <f ca="1">I87/I92</f>
        <v>2.066772655007949E-2</v>
      </c>
      <c r="J88" s="105"/>
      <c r="K88" s="105"/>
      <c r="L88" s="105"/>
      <c r="S88" s="105"/>
      <c r="T88" s="105"/>
      <c r="U88" s="105"/>
      <c r="W88" s="15"/>
      <c r="X88" s="15"/>
      <c r="Y88" s="15"/>
    </row>
    <row r="89" spans="2:25" ht="16.5" thickBot="1" x14ac:dyDescent="0.3">
      <c r="B89" s="104"/>
      <c r="C89" s="285">
        <v>7</v>
      </c>
      <c r="D89" s="287" t="s">
        <v>122</v>
      </c>
      <c r="E89" s="234">
        <f t="shared" si="0"/>
        <v>9</v>
      </c>
      <c r="F89" s="235">
        <f>SUMIF($C$5:$C$72,C89,$F$5:F$72)</f>
        <v>8086</v>
      </c>
      <c r="G89" s="236">
        <f>SUMIF($C$5:$C$72,C89,$G$5:G$72)</f>
        <v>4011</v>
      </c>
      <c r="H89" s="236">
        <f>SUMIF($C$5:$C$72,C89,$H$5:H$72)</f>
        <v>3925</v>
      </c>
      <c r="I89" s="235">
        <f>SUMIF($C$5:$C$72,C89,$I$5:I$72)</f>
        <v>496</v>
      </c>
      <c r="J89" s="105"/>
      <c r="K89" s="105"/>
      <c r="L89" s="105"/>
      <c r="M89" s="105"/>
      <c r="N89" s="105"/>
      <c r="O89" s="105"/>
      <c r="S89" s="105"/>
      <c r="T89" s="105"/>
      <c r="U89" s="105"/>
    </row>
    <row r="90" spans="2:25" ht="16.5" thickBot="1" x14ac:dyDescent="0.3">
      <c r="B90" s="104"/>
      <c r="C90" s="286"/>
      <c r="D90" s="288"/>
      <c r="E90" s="237">
        <f>E89/E92</f>
        <v>0.13043478260869565</v>
      </c>
      <c r="F90" s="238">
        <f ca="1">F89/F92</f>
        <v>3.1933337282546451E-2</v>
      </c>
      <c r="G90" s="238">
        <f ca="1">G89/G92</f>
        <v>2.6172920065252854E-2</v>
      </c>
      <c r="H90" s="238">
        <f ca="1">H89/H92</f>
        <v>4.1918981555648119E-2</v>
      </c>
      <c r="I90" s="239">
        <f ca="1">I89/I92</f>
        <v>2.0219314336961395E-2</v>
      </c>
      <c r="J90" s="105"/>
      <c r="K90" s="105"/>
      <c r="L90" s="105"/>
      <c r="M90" s="105"/>
      <c r="N90" s="105"/>
      <c r="O90" s="105"/>
      <c r="S90" s="105"/>
      <c r="T90" s="105"/>
      <c r="U90" s="105"/>
    </row>
    <row r="91" spans="2:25" ht="16.5" thickBot="1" x14ac:dyDescent="0.3">
      <c r="F91" s="96"/>
      <c r="G91" s="96"/>
      <c r="H91" s="96"/>
      <c r="I91" s="96"/>
    </row>
    <row r="92" spans="2:25" ht="19.5" thickBot="1" x14ac:dyDescent="0.3">
      <c r="D92" s="276" t="s">
        <v>123</v>
      </c>
      <c r="E92" s="106">
        <f t="shared" ref="E92:I93" si="1">E77+E79+E81+E83+E85+E87+E89</f>
        <v>69</v>
      </c>
      <c r="F92" s="106">
        <f t="shared" ca="1" si="1"/>
        <v>253215</v>
      </c>
      <c r="G92" s="106">
        <f t="shared" ca="1" si="1"/>
        <v>153250</v>
      </c>
      <c r="H92" s="106">
        <f t="shared" ca="1" si="1"/>
        <v>93633</v>
      </c>
      <c r="I92" s="98">
        <f t="shared" ca="1" si="1"/>
        <v>24531</v>
      </c>
    </row>
    <row r="93" spans="2:25" ht="16.5" thickBot="1" x14ac:dyDescent="0.3">
      <c r="D93" s="276"/>
      <c r="E93" s="107">
        <f t="shared" si="1"/>
        <v>1</v>
      </c>
      <c r="F93" s="107">
        <f t="shared" ca="1" si="1"/>
        <v>1.0000000000000002</v>
      </c>
      <c r="G93" s="107">
        <f t="shared" ca="1" si="1"/>
        <v>0.99999999999999989</v>
      </c>
      <c r="H93" s="107">
        <f t="shared" ca="1" si="1"/>
        <v>0.99999999999999989</v>
      </c>
      <c r="I93" s="107">
        <f t="shared" ca="1" si="1"/>
        <v>1</v>
      </c>
    </row>
    <row r="94" spans="2:25" ht="16.5" thickBot="1" x14ac:dyDescent="0.3"/>
    <row r="95" spans="2:25" ht="19.5" thickBot="1" x14ac:dyDescent="0.35">
      <c r="D95" s="240" t="s">
        <v>223</v>
      </c>
      <c r="F95" s="108">
        <v>649600</v>
      </c>
    </row>
    <row r="96" spans="2:25" ht="19.5" thickBot="1" x14ac:dyDescent="0.35">
      <c r="D96" s="240" t="s">
        <v>222</v>
      </c>
      <c r="F96" s="108">
        <v>657200</v>
      </c>
    </row>
  </sheetData>
  <autoFilter ref="A4:AA73">
    <sortState ref="A5:Y73">
      <sortCondition ref="D4:D73"/>
    </sortState>
  </autoFilter>
  <mergeCells count="20">
    <mergeCell ref="C83:C84"/>
    <mergeCell ref="D83:D84"/>
    <mergeCell ref="D92:D93"/>
    <mergeCell ref="C85:C86"/>
    <mergeCell ref="D85:D86"/>
    <mergeCell ref="C87:C88"/>
    <mergeCell ref="D87:D88"/>
    <mergeCell ref="C89:C90"/>
    <mergeCell ref="D89:D90"/>
    <mergeCell ref="C77:C78"/>
    <mergeCell ref="D77:D78"/>
    <mergeCell ref="C79:C80"/>
    <mergeCell ref="D79:D80"/>
    <mergeCell ref="C81:C82"/>
    <mergeCell ref="D81:D82"/>
    <mergeCell ref="A3:AA3"/>
    <mergeCell ref="D1:Z1"/>
    <mergeCell ref="D2:Z2"/>
    <mergeCell ref="C75:D75"/>
    <mergeCell ref="L75:M75"/>
  </mergeCells>
  <pageMargins left="0.25" right="0.25" top="0.75" bottom="0.75" header="0.3" footer="0.3"/>
  <pageSetup paperSize="8" scale="42" fitToHeight="0" orientation="landscape" r:id="rId1"/>
  <headerFooter>
    <oddFooter>&amp;L&amp;D&amp;R&amp;P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CC Sector </vt:lpstr>
      <vt:lpstr>'CC Sector '!Títulos_a_imprimir</vt:lpstr>
    </vt:vector>
  </TitlesOfParts>
  <Company>HP 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Pedro</dc:creator>
  <cp:lastModifiedBy>Jose Pedro</cp:lastModifiedBy>
  <cp:lastPrinted>2023-07-03T09:28:57Z</cp:lastPrinted>
  <dcterms:created xsi:type="dcterms:W3CDTF">2023-03-30T12:53:51Z</dcterms:created>
  <dcterms:modified xsi:type="dcterms:W3CDTF">2023-07-05T09:43:41Z</dcterms:modified>
</cp:coreProperties>
</file>